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75" windowWidth="20115" windowHeight="7995" activeTab="3"/>
  </bookViews>
  <sheets>
    <sheet name="Overview" sheetId="6" r:id="rId1"/>
    <sheet name="Tray System" sheetId="2" r:id="rId2"/>
    <sheet name="Electronics" sheetId="3" r:id="rId3"/>
    <sheet name="Battery Box System" sheetId="5" r:id="rId4"/>
  </sheets>
  <definedNames>
    <definedName name="_xlnm.Print_Area" localSheetId="1">'Tray System'!$A$1:$H$25</definedName>
  </definedNames>
  <calcPr calcId="125725"/>
</workbook>
</file>

<file path=xl/calcChain.xml><?xml version="1.0" encoding="utf-8"?>
<calcChain xmlns="http://schemas.openxmlformats.org/spreadsheetml/2006/main">
  <c r="C4" i="6"/>
  <c r="D60" i="3"/>
  <c r="D44"/>
  <c r="C3" i="6" l="1"/>
  <c r="C24" i="2"/>
  <c r="D26" i="3" l="1"/>
  <c r="D25"/>
  <c r="D20" i="5" l="1"/>
  <c r="D19"/>
  <c r="D18"/>
  <c r="D15"/>
  <c r="D12"/>
  <c r="D11"/>
  <c r="D10"/>
  <c r="D9"/>
  <c r="D8"/>
  <c r="D7"/>
  <c r="D5"/>
  <c r="D4"/>
  <c r="D3"/>
  <c r="D22" s="1"/>
  <c r="C6" i="6" s="1"/>
  <c r="D12" i="2" l="1"/>
  <c r="D11"/>
  <c r="D14"/>
  <c r="D15"/>
  <c r="D16"/>
  <c r="D17"/>
  <c r="D13"/>
  <c r="D8" l="1"/>
  <c r="D7"/>
  <c r="D24" i="3" l="1"/>
  <c r="D14"/>
  <c r="D15"/>
  <c r="D16"/>
  <c r="D17"/>
  <c r="D18"/>
  <c r="D19"/>
  <c r="D20"/>
  <c r="D21"/>
  <c r="D22"/>
  <c r="D23"/>
  <c r="D3" i="2"/>
  <c r="D4"/>
  <c r="D5"/>
  <c r="D6"/>
  <c r="D4" i="3"/>
  <c r="D5"/>
  <c r="D3"/>
  <c r="D13"/>
  <c r="D7" l="1"/>
  <c r="C5" i="6" s="1"/>
  <c r="D30" i="3"/>
  <c r="C7" i="6" l="1"/>
</calcChain>
</file>

<file path=xl/sharedStrings.xml><?xml version="1.0" encoding="utf-8"?>
<sst xmlns="http://schemas.openxmlformats.org/spreadsheetml/2006/main" count="343" uniqueCount="246">
  <si>
    <t>Part Name</t>
  </si>
  <si>
    <t>Quantity</t>
  </si>
  <si>
    <t>Cost/Unit</t>
  </si>
  <si>
    <t>Cost</t>
  </si>
  <si>
    <t>Distributor</t>
  </si>
  <si>
    <t>Distributor's Part Number</t>
  </si>
  <si>
    <t>Website</t>
  </si>
  <si>
    <t>Comments</t>
  </si>
  <si>
    <t>Tiva C Launchpad</t>
  </si>
  <si>
    <t>Texas Instruments</t>
  </si>
  <si>
    <t>http://www.ti.com/tool/ek-tm4c123gxl</t>
  </si>
  <si>
    <t>36-Position Quadrature Encoder Set</t>
  </si>
  <si>
    <t>Parallax</t>
  </si>
  <si>
    <t>http://www.parallax.com/product/29321</t>
  </si>
  <si>
    <t>HB-25 Motor Controller</t>
  </si>
  <si>
    <t>http://www.parallax.com/product/29144</t>
  </si>
  <si>
    <t>Wheel Mount Kit</t>
  </si>
  <si>
    <t>http://www.parallax.com/product/28962</t>
  </si>
  <si>
    <t>Keypad Membrane Switches (Stander)</t>
  </si>
  <si>
    <t>PAL-MINI-XX</t>
  </si>
  <si>
    <t>Adaptivation</t>
  </si>
  <si>
    <t>Project Boxes</t>
  </si>
  <si>
    <t>Allied Electronics</t>
  </si>
  <si>
    <t>1591XXBFLBK-ND</t>
  </si>
  <si>
    <t>http://www.alliedelec.com/search/productdetail.aspx?SKU=70164561</t>
  </si>
  <si>
    <t>12V to 5V regulator</t>
  </si>
  <si>
    <t>Digikey</t>
  </si>
  <si>
    <t>LM2576T-5.0</t>
  </si>
  <si>
    <t>http://www.digikey.com/product-detail/en/LM2576T-5.0%2FNOPB/LM2576T-5.0%2FNOPB-ND/212636</t>
  </si>
  <si>
    <t>Potentiometer</t>
  </si>
  <si>
    <t>987-1318-ND</t>
  </si>
  <si>
    <t>http://www.digikey.com/product-search/en?WT.z_header=search_go&amp;lang=en&amp;site=us&amp;keywords=987-1318-ND&amp;x=0&amp;y=0&amp;formaction=on</t>
  </si>
  <si>
    <t>Potentiometer Knob</t>
  </si>
  <si>
    <t>450-1720-ND</t>
  </si>
  <si>
    <t>http://www.digikey.com/product-search/en?WT.z_header=search_go&amp;lang=en&amp;site=us&amp;keywords=450-1720-ND&amp;x=0&amp;y=0&amp;formaction=on</t>
  </si>
  <si>
    <t>USB cable - Micro B(m) to A-female</t>
  </si>
  <si>
    <t>839-1124-ND</t>
  </si>
  <si>
    <t>http://www.digikey.com/product-search/en?WT.z_header=search_go&amp;lang=en&amp;site=us&amp;keywords=839-1124-ND&amp;x=0&amp;y=0&amp;formaction=on</t>
  </si>
  <si>
    <t>USB cable - Micro B(m) to A male</t>
  </si>
  <si>
    <t>AE10418-ND</t>
  </si>
  <si>
    <t>http://www.digikey.com/product-search/en?WT.z_header=search_go&amp;lang=en&amp;site=us&amp;keywords=AE10418-ND&amp;x=0&amp;y=0&amp;formaction=on</t>
  </si>
  <si>
    <t>Tactile Switches</t>
  </si>
  <si>
    <t>P8083SCT-ND</t>
  </si>
  <si>
    <t>http://www.digikey.com/product-detail/en/EVQ-11U05R/P8083SCT-ND/259568</t>
  </si>
  <si>
    <t>Large Tactile Switch (Red)</t>
  </si>
  <si>
    <t>EG1325-ND</t>
  </si>
  <si>
    <t>http://www.digikey.com/product-detail/en/320.01E11RED/EG1325-ND/101415</t>
  </si>
  <si>
    <t>Slide Switch</t>
  </si>
  <si>
    <t>EG1919-ND</t>
  </si>
  <si>
    <t>http://www.digikey.com/product-detail/en/EG1271A/EG1919-ND/251336</t>
  </si>
  <si>
    <t>Large Tactile Switch (White)</t>
  </si>
  <si>
    <t>EG1328-ND</t>
  </si>
  <si>
    <t>http://www.digikey.com/product-detail/en/320.01E11WHT/EG1328-ND/101418</t>
  </si>
  <si>
    <t>Large Tactile Switch (Blue)</t>
  </si>
  <si>
    <t>EG2550-ND</t>
  </si>
  <si>
    <t>http://www.digikey.com/product-detail/en/320E11BLU/EG2550-ND/379014</t>
  </si>
  <si>
    <t>Large Tactile Switch (Yellow)</t>
  </si>
  <si>
    <t>EG2555-ND</t>
  </si>
  <si>
    <t>http://www.digikey.com/product-detail/en/320.01E11YEL/EG2555-ND/379019</t>
  </si>
  <si>
    <t>WT12 UART Bluetooth Breakout board</t>
  </si>
  <si>
    <t>In Mojo</t>
  </si>
  <si>
    <t>WT12 UART breakout board</t>
  </si>
  <si>
    <t>http://www.inmojo.com/store/jeff-rowberg/item/wt12-uart-bluetooth-breakout-board/</t>
  </si>
  <si>
    <t>IC TOUCH SCREEN 12BIT 16TSSOP</t>
  </si>
  <si>
    <t>296-14340-1-ND</t>
  </si>
  <si>
    <t>http://www.digikey.com/product-detail/en/TSC2003IPWR/296-14340-1-ND/528617</t>
  </si>
  <si>
    <t>TOUCH SCRN 4-WIRE 8.4"</t>
  </si>
  <si>
    <t>360-2447-ND</t>
  </si>
  <si>
    <t>http://www.digikey.com/product-detail/en/FTAS00-84AS4/360-2447-ND/2344771</t>
  </si>
  <si>
    <t>SMT Breakout PCB for TSSOP-16 - 3 Pack</t>
  </si>
  <si>
    <t>Adafruit</t>
  </si>
  <si>
    <t>http://www.adafruit.com/products/1207#Distributors</t>
  </si>
  <si>
    <t>100 mil male header pins</t>
  </si>
  <si>
    <t>S1012EC-40-ND</t>
  </si>
  <si>
    <t>http://www.digikey.com/product-detail/en/PREC040SAAN-RC/S1012EC-40-ND/2774814</t>
  </si>
  <si>
    <t>100 mil female header socket</t>
  </si>
  <si>
    <t>S7008-ND</t>
  </si>
  <si>
    <t>http://www.digikey.com/product-detail/en/PPTC101LFBN-RC/S7008-ND/810149</t>
  </si>
  <si>
    <t>Solderless Breadboard</t>
  </si>
  <si>
    <t>438-1109-ND</t>
  </si>
  <si>
    <t>http://www.digikey.com/product-detail/en/TW-E40-510/438-1109-ND/2618532</t>
  </si>
  <si>
    <t>Bump Sensor Switch</t>
  </si>
  <si>
    <t>VEX Robotics</t>
  </si>
  <si>
    <t>276-2159</t>
  </si>
  <si>
    <t>http://www.vexrobotics.com/276-2159.html</t>
  </si>
  <si>
    <t>LEGO X-Large Baseplate (15x15in)</t>
  </si>
  <si>
    <t>Brace (Locking Hinge)</t>
  </si>
  <si>
    <t>Adjustable locking technologies</t>
  </si>
  <si>
    <t>VS10F2PB</t>
  </si>
  <si>
    <t>http://www.adjustablelockingtech.com/products_variloc_stainless_mounting-flange.php</t>
  </si>
  <si>
    <t>Material for Battery box - Al 6061 10x12" bars</t>
  </si>
  <si>
    <t>McMaster</t>
  </si>
  <si>
    <t>http://www.mcmaster.com/#aluminum-alloy-6061/=qqwb7b</t>
  </si>
  <si>
    <t>5865T32</t>
  </si>
  <si>
    <t>http://www.mcmaster.com/#standard-aluminum-sheets/=qry3qk</t>
  </si>
  <si>
    <t>80/20 Inc. End Caps for tray system</t>
  </si>
  <si>
    <t>47065T91</t>
  </si>
  <si>
    <t>http://www.mcmaster.com/#=qoct67</t>
  </si>
  <si>
    <t>1581A541</t>
  </si>
  <si>
    <t>http://www.mcmaster.com/#piano-hinges/=qz76pn</t>
  </si>
  <si>
    <t>7 inch hinges</t>
  </si>
  <si>
    <t>http://www.amazon.com/80-20-Inc-Standard-Slide-In/dp/B006YVZMKM/ref=sr_1_1?ie=UTF8&amp;qid=1392991953&amp;sr=8-1&amp;keywords=standard+slide+in+T-Nut</t>
  </si>
  <si>
    <t>Battery</t>
  </si>
  <si>
    <t>Batteries Plus</t>
  </si>
  <si>
    <t>WKDC12-20NB</t>
  </si>
  <si>
    <t>http://www.batteriesplus.com/product_search/42359-20Ah-Deep-Cycle-Werker-AGM-Battery-WKDC12--20NB.aspx</t>
  </si>
  <si>
    <t>Rustoleum Al Primer</t>
  </si>
  <si>
    <t>Lowe's</t>
  </si>
  <si>
    <t>Rustoleum Al Paint - flat black</t>
  </si>
  <si>
    <t>http://www.lowes.com/pd_84028-90-7578838_4294720379__?productId=3729781&amp;Ntt=rustoleum+flat+black&amp;pl=1&amp;currentURL=%3FNtt%3Drustoleum%2Bflat%2Bblack&amp;facetInfo=</t>
  </si>
  <si>
    <t>http://www.lowes.com/pd_301383-34146-AV301383_0__?Ntt=301383&amp;UserSearch=301383&amp;productId=3223473&amp;rpp=32</t>
  </si>
  <si>
    <t>Machine Screws - 1/4-20 x 1/2in flat slotted (5 pack)</t>
  </si>
  <si>
    <t>Machine Screws - 1/4-20 x 1/2in round top (5 pack)</t>
  </si>
  <si>
    <t>http://www.lowes.com/pd_57866-37672-605429_0__?Ntt=605429&amp;UserSearch=605429&amp;productId=4746477&amp;rpp=32</t>
  </si>
  <si>
    <t>Machine Screws - 1/4-20 x 3/4in flat slotted (5 pack)</t>
  </si>
  <si>
    <t>Project Box for Remote - Hammond Mfg. RL6215</t>
  </si>
  <si>
    <t>HM1070-ND</t>
  </si>
  <si>
    <t>http://www.digikey.com/product-detail/en/RL6215/HM1070-ND/2094808</t>
  </si>
  <si>
    <t>Dritz Parachute Buckle Quick Release Clip</t>
  </si>
  <si>
    <t>Jo-Ann Fabric and Crafts</t>
  </si>
  <si>
    <t>http://www.joann.com/dritz-quick-release-clip/8657934.html#q=parachute+buckle&amp;start=11</t>
  </si>
  <si>
    <t>http://www.joann.com/dritz-black-strapping-1inx60in/8600371.html</t>
  </si>
  <si>
    <t>Amazon</t>
  </si>
  <si>
    <t>Tray System</t>
  </si>
  <si>
    <t>Wheel System</t>
  </si>
  <si>
    <t>Controls System</t>
  </si>
  <si>
    <t>EK-LMSF120XL</t>
  </si>
  <si>
    <t>Battery Box System</t>
  </si>
  <si>
    <t>Price reduced after contacting company, we got the sample rate. Contact is John Scheer &lt;variloc@tir.com&gt;</t>
  </si>
  <si>
    <t>Industrial Grade Velcro</t>
  </si>
  <si>
    <t>Acrylic Paint for remote button - green (2oz)</t>
  </si>
  <si>
    <t>6105 T Slot Aluminum (44in)</t>
  </si>
  <si>
    <t>80/20 10 Series 3204 Standard Slide-in T-Nut 1/4-20</t>
  </si>
  <si>
    <t>1/4-20in Thumb Screws - 1in</t>
  </si>
  <si>
    <t>JB Weld</t>
  </si>
  <si>
    <t>Acrylic for spacer (1.25in square, 3/8in thick)</t>
  </si>
  <si>
    <t>6/32 1in flathead screws</t>
  </si>
  <si>
    <t>Acrylic for shelf spacer (9x4x.25in)</t>
  </si>
  <si>
    <t>http://www.mertons.com/Reinforcements/chopped.html</t>
  </si>
  <si>
    <t>Merton's Fiberglass and Marine Supply</t>
  </si>
  <si>
    <t>http://www.mertons.com/Epoxy/polyester_Resins/index.html</t>
  </si>
  <si>
    <t>Polyester Resin/Catalyst (Gallons)</t>
  </si>
  <si>
    <t>Spray Loctite</t>
  </si>
  <si>
    <t>Links to product info and material safety data sheet:
http://henkelconsumerinfo.com/products/henkel.datasheets.Search.pdf?BUSAREA=0006&amp;DOCTYPE=MSDS&amp;LANG=EN&amp;COUNTRY=US&amp;VKORG=3450&amp;MATNR=1408028
http://www.loctiteproducts.com/tds/A_CNTCT_HIGH_tds.pdf</t>
  </si>
  <si>
    <t>Right angle brackets</t>
  </si>
  <si>
    <t>screws for the locking hinge - 1/4-20</t>
  </si>
  <si>
    <t>1/4-20 hex nut</t>
  </si>
  <si>
    <t>http://www.mcmaster.com/#thumb-screw-fasteners/=rrj2k0</t>
  </si>
  <si>
    <t>Toys R Us</t>
  </si>
  <si>
    <t>http://www.toysrus.com/product/index.jsp?productId=29630846&amp;mr:keyword=&amp;mr:trackingCode=720E338E-3E52-E311-B8AB-90E2BA285E75&amp;mr:match=&amp;mr:adType=pla&amp;mr:filter=38524420726&amp;cagpspn=plat_17579342&amp;mr:referralID=NA&amp;mr:ad=35201260246&amp;mr:device=c&amp;camp=PLAPPC-_-PID17579342&amp;KPID=17579342</t>
  </si>
  <si>
    <t>0628</t>
  </si>
  <si>
    <t>http://www.mcmaster.com/#socket-head-cap-screws/=rrj4wg</t>
  </si>
  <si>
    <t>Sold in pack of 50</t>
  </si>
  <si>
    <t>internal set screws</t>
  </si>
  <si>
    <t>http://www.lowes.com/pd_184582-388-90593_0__?productId=1052627&amp;Ntt=velcro&amp;pl=1&amp;currentURL=%3FNtt%3Dvelcro&amp;facetInfo=</t>
  </si>
  <si>
    <r>
      <t>Aluminum for welded braces (62in</t>
    </r>
    <r>
      <rPr>
        <b/>
        <vertAlign val="superscript"/>
        <sz val="10"/>
        <color rgb="FF000000"/>
        <rFont val="Arial"/>
        <family val="2"/>
      </rPr>
      <t>2</t>
    </r>
    <r>
      <rPr>
        <b/>
        <sz val="10"/>
        <color rgb="FF000000"/>
        <rFont val="Arial"/>
        <family val="2"/>
      </rPr>
      <t>) 1/8" thick</t>
    </r>
  </si>
  <si>
    <r>
      <t>Acrylic for top tray platform, tray spacer, and protector sheet (172.42in</t>
    </r>
    <r>
      <rPr>
        <b/>
        <vertAlign val="superscript"/>
        <sz val="10"/>
        <color rgb="FF000000"/>
        <rFont val="Arial"/>
        <family val="2"/>
      </rPr>
      <t>2</t>
    </r>
    <r>
      <rPr>
        <b/>
        <sz val="10"/>
        <color rgb="FF000000"/>
        <rFont val="Arial"/>
        <family val="2"/>
      </rPr>
      <t>) - 1/4" thick</t>
    </r>
  </si>
  <si>
    <r>
      <t>Aluminum for sliding anchor pieces (8in</t>
    </r>
    <r>
      <rPr>
        <b/>
        <vertAlign val="superscript"/>
        <sz val="10"/>
        <color rgb="FF000000"/>
        <rFont val="Arial"/>
        <family val="2"/>
      </rPr>
      <t>2</t>
    </r>
    <r>
      <rPr>
        <b/>
        <sz val="10"/>
        <color rgb="FF000000"/>
        <rFont val="Arial"/>
        <family val="2"/>
      </rPr>
      <t>) - 1/2" thick</t>
    </r>
  </si>
  <si>
    <t>Black Nylon strapping 1inx60in</t>
  </si>
  <si>
    <t>Material for battery box shelf - 12x24in sheet</t>
  </si>
  <si>
    <t>1 hole pipe strap - 4 pack</t>
  </si>
  <si>
    <t>Al Piano Hinge (2in wide, 1ft long, 0.06in thick)</t>
  </si>
  <si>
    <t>Website to buy from</t>
  </si>
  <si>
    <t>1/8 in thick Aluminum (6x3 in plate)</t>
  </si>
  <si>
    <t>http://www.mcmaster.com/#standard-aluminum-sheets/=rry17u</t>
  </si>
  <si>
    <t xml:space="preserve"> 8975K921</t>
  </si>
  <si>
    <t>8975K921</t>
  </si>
  <si>
    <t>http://www.mcmaster.com/#standard-aluminum-sheets/=rry4bd</t>
  </si>
  <si>
    <t>Lowes</t>
  </si>
  <si>
    <t>http://www.lowes.com/pd_275900-69-1713065_0__?productId=4595333&amp;Ntt=spray+loctite&amp;pl=1&amp;currentURL=%3FNtt%3Dspray%2Bloctite&amp;facetInfo=</t>
  </si>
  <si>
    <t>8975K11</t>
  </si>
  <si>
    <t>http://www.mcmaster.com/#standard-aluminum-sheets/=rry6r6</t>
  </si>
  <si>
    <t>8560K266</t>
  </si>
  <si>
    <t>http://www.mcmaster.com/#acrylic/=rry87u</t>
  </si>
  <si>
    <t>Website for purchase</t>
  </si>
  <si>
    <t>http://www.amazon.com/80-20-Series-2-HOLE-BRACKET/dp/B001IA4PRA/ref=sr_1_6/186-0104765-8228479?m=A1H481IPHNMK5K&amp;s=hardware&amp;ie=UTF8&amp;qid=1398953937&amp;sr=1-6</t>
  </si>
  <si>
    <t>91255A537</t>
  </si>
  <si>
    <t>http://www.mcmaster.com/#socket-head-cap-screws/=rrydkh</t>
  </si>
  <si>
    <t>94804A029</t>
  </si>
  <si>
    <t>http://www.mcmaster.com/#hex-nuts/=rrykic</t>
  </si>
  <si>
    <t>Sold in pack of 100</t>
  </si>
  <si>
    <t>91500A537</t>
  </si>
  <si>
    <t>http://www.mcmaster.com/#machine-screws/=rrymmn</t>
  </si>
  <si>
    <t>Sold in pack of 25</t>
  </si>
  <si>
    <t>http://www.mcmaster.com/#80/20-compatible-t-slotted-framing/=rrype1</t>
  </si>
  <si>
    <t>47065T101</t>
  </si>
  <si>
    <t>90291A533</t>
  </si>
  <si>
    <t>http://www.mcmaster.com/#set-screws/=rs3j5w</t>
  </si>
  <si>
    <t>Sold in pack of 10</t>
  </si>
  <si>
    <t>Button Head
Hinge screws- 6/32 in</t>
  </si>
  <si>
    <t>91783A142</t>
  </si>
  <si>
    <t>http://www.mcmaster.com/#91783A142</t>
  </si>
  <si>
    <t>Pack of 100</t>
  </si>
  <si>
    <t>http://www.lowes.com/ProductDisplay?productId=3728353</t>
  </si>
  <si>
    <t>http://www.lowes.com/pd_58048-37672-490433_0__</t>
  </si>
  <si>
    <t>http://www.lowes.com/pd_58049-37672-490434_0__</t>
  </si>
  <si>
    <t>8265-S</t>
  </si>
  <si>
    <t>http://www.lowes.com/pd_10301-81288-8265-S_0__?productId=3377874&amp;Ntt=jb+weld&amp;pl=1&amp;currentURL=%3FNtt%3Djb%2Bweld&amp;facetInfo=</t>
  </si>
  <si>
    <t>1227T329</t>
  </si>
  <si>
    <t>http://www.mcmaster.com/#1227T329</t>
  </si>
  <si>
    <t>Rectangular Block</t>
  </si>
  <si>
    <t>91253A153</t>
  </si>
  <si>
    <t>http://www.mcmaster.com/#91253A153</t>
  </si>
  <si>
    <t>Pack of 25</t>
  </si>
  <si>
    <t>8650K31</t>
  </si>
  <si>
    <t>http://www.mcmaster.com/#8650K31</t>
  </si>
  <si>
    <t>12"by 12" sheet</t>
  </si>
  <si>
    <t>91251A542</t>
  </si>
  <si>
    <t>91251A546</t>
  </si>
  <si>
    <t>93320A225</t>
  </si>
  <si>
    <t>spacers -  5/8in OD, 0.344in ID - 1in long</t>
  </si>
  <si>
    <t>http://www.mcmaster.com/#unthreaded-spacers/=rs4m8b</t>
  </si>
  <si>
    <t>LM7805C</t>
  </si>
  <si>
    <t>http://www.digikey.com/product-detail/en/LD29300V50/497-4252-5-ND/725457</t>
  </si>
  <si>
    <t>.1uF Capacitor</t>
  </si>
  <si>
    <t>http://www.digikey.com/product-detail/en/UMA1H0R1MDD/493-5955-ND/2598631</t>
  </si>
  <si>
    <t>Crimp Connectors</t>
  </si>
  <si>
    <t>Wire Nut</t>
  </si>
  <si>
    <t>3.5mm Jack</t>
  </si>
  <si>
    <t>http://www.digikey.com/product-detail/en/35PM1/SC1455-ND/1288859</t>
  </si>
  <si>
    <t>Power Switch</t>
  </si>
  <si>
    <t>http://www.digikey.com/product-detail/en/ST161D00/EG4815-ND/2116294</t>
  </si>
  <si>
    <t>Selector Switch</t>
  </si>
  <si>
    <t>http://www.digikey.com/product-detail/en/M2011SS1W01%2FUC/360-3289-ND/2105194</t>
  </si>
  <si>
    <t>497-4252-5-ND</t>
  </si>
  <si>
    <t>11
(various sizes)</t>
  </si>
  <si>
    <t>SC1455-ND</t>
  </si>
  <si>
    <t>EG4815-ND</t>
  </si>
  <si>
    <t>493-5955-ND</t>
  </si>
  <si>
    <t>360-3289-ND</t>
  </si>
  <si>
    <t>acquired from previous team</t>
  </si>
  <si>
    <t>1/4 - 20 socket head screw (1in)</t>
  </si>
  <si>
    <t>1/4 - 20 socket head screw (1.5in)</t>
  </si>
  <si>
    <t>1/4-20 flattop Philips head screws</t>
  </si>
  <si>
    <t>Chopped Strand mat fiberglass (yds. based on 38in wide stock)</t>
  </si>
  <si>
    <t>Total</t>
  </si>
  <si>
    <t>System</t>
  </si>
  <si>
    <t>System Cost</t>
  </si>
  <si>
    <t>Battery Box</t>
  </si>
  <si>
    <t>Tray</t>
  </si>
  <si>
    <t>Wheels</t>
  </si>
  <si>
    <t>Overall Cost</t>
  </si>
  <si>
    <t>Stander Driver</t>
  </si>
  <si>
    <t>Remote</t>
  </si>
  <si>
    <t>Electronics</t>
  </si>
  <si>
    <t>8975K561</t>
  </si>
</sst>
</file>

<file path=xl/styles.xml><?xml version="1.0" encoding="utf-8"?>
<styleSheet xmlns="http://schemas.openxmlformats.org/spreadsheetml/2006/main">
  <numFmts count="3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</numFmts>
  <fonts count="10">
    <font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vertAlign val="superscript"/>
      <sz val="10"/>
      <color rgb="FF000000"/>
      <name val="Arial"/>
      <family val="2"/>
    </font>
    <font>
      <b/>
      <sz val="11"/>
      <color rgb="FF000000"/>
      <name val="Arial"/>
      <family val="2"/>
    </font>
    <font>
      <b/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4A86E8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485"/>
        <bgColor indexed="64"/>
      </patternFill>
    </fill>
  </fills>
  <borders count="14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/>
      <diagonal/>
    </border>
    <border>
      <left/>
      <right style="medium">
        <color rgb="FFCCCCCC"/>
      </right>
      <top style="medium">
        <color rgb="FFCCCCCC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44" fontId="5" fillId="0" borderId="0" applyFont="0" applyFill="0" applyBorder="0" applyAlignment="0" applyProtection="0"/>
  </cellStyleXfs>
  <cellXfs count="139">
    <xf numFmtId="0" fontId="0" fillId="0" borderId="0" xfId="0"/>
    <xf numFmtId="0" fontId="2" fillId="0" borderId="1" xfId="0" applyFont="1" applyBorder="1" applyAlignment="1">
      <alignment wrapText="1"/>
    </xf>
    <xf numFmtId="0" fontId="2" fillId="0" borderId="1" xfId="0" applyFont="1" applyBorder="1"/>
    <xf numFmtId="0" fontId="4" fillId="0" borderId="1" xfId="1" applyBorder="1" applyAlignment="1">
      <alignment horizontal="left" readingOrder="1"/>
    </xf>
    <xf numFmtId="0" fontId="1" fillId="2" borderId="2" xfId="0" applyFont="1" applyFill="1" applyBorder="1" applyAlignment="1">
      <alignment horizontal="left" readingOrder="1"/>
    </xf>
    <xf numFmtId="0" fontId="4" fillId="0" borderId="2" xfId="1" applyBorder="1" applyAlignment="1">
      <alignment horizontal="left" readingOrder="1"/>
    </xf>
    <xf numFmtId="0" fontId="3" fillId="0" borderId="2" xfId="0" applyFont="1" applyBorder="1" applyAlignment="1">
      <alignment horizontal="left" readingOrder="1"/>
    </xf>
    <xf numFmtId="0" fontId="2" fillId="0" borderId="2" xfId="0" applyFont="1" applyBorder="1" applyAlignment="1">
      <alignment wrapText="1"/>
    </xf>
    <xf numFmtId="0" fontId="2" fillId="0" borderId="2" xfId="0" applyFont="1" applyBorder="1" applyAlignment="1">
      <alignment vertical="center" wrapText="1"/>
    </xf>
    <xf numFmtId="0" fontId="0" fillId="0" borderId="2" xfId="0" applyBorder="1"/>
    <xf numFmtId="0" fontId="1" fillId="2" borderId="2" xfId="0" applyFont="1" applyFill="1" applyBorder="1" applyAlignment="1">
      <alignment horizontal="center" wrapText="1" readingOrder="1"/>
    </xf>
    <xf numFmtId="0" fontId="1" fillId="2" borderId="2" xfId="0" applyFont="1" applyFill="1" applyBorder="1" applyAlignment="1">
      <alignment horizontal="left" wrapText="1" readingOrder="1"/>
    </xf>
    <xf numFmtId="0" fontId="1" fillId="0" borderId="2" xfId="0" applyFont="1" applyBorder="1" applyAlignment="1">
      <alignment horizontal="left" readingOrder="1"/>
    </xf>
    <xf numFmtId="0" fontId="3" fillId="0" borderId="2" xfId="0" applyFont="1" applyBorder="1" applyAlignment="1">
      <alignment horizontal="center"/>
    </xf>
    <xf numFmtId="8" fontId="3" fillId="0" borderId="2" xfId="0" applyNumberFormat="1" applyFont="1" applyBorder="1" applyAlignment="1">
      <alignment horizontal="center" vertical="center"/>
    </xf>
    <xf numFmtId="8" fontId="3" fillId="0" borderId="2" xfId="0" applyNumberFormat="1" applyFont="1" applyBorder="1" applyAlignment="1">
      <alignment horizontal="center"/>
    </xf>
    <xf numFmtId="0" fontId="3" fillId="0" borderId="2" xfId="0" applyFont="1" applyBorder="1" applyAlignment="1">
      <alignment horizontal="left" vertical="center" readingOrder="1"/>
    </xf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center" wrapText="1"/>
    </xf>
    <xf numFmtId="8" fontId="3" fillId="0" borderId="2" xfId="0" applyNumberFormat="1" applyFont="1" applyBorder="1" applyAlignment="1">
      <alignment horizontal="center" wrapText="1"/>
    </xf>
    <xf numFmtId="0" fontId="1" fillId="0" borderId="2" xfId="0" applyFont="1" applyBorder="1" applyAlignment="1">
      <alignment horizontal="left" wrapText="1" readingOrder="1"/>
    </xf>
    <xf numFmtId="0" fontId="3" fillId="0" borderId="2" xfId="0" applyFont="1" applyBorder="1" applyAlignment="1">
      <alignment horizontal="left" wrapText="1" readingOrder="1"/>
    </xf>
    <xf numFmtId="8" fontId="3" fillId="0" borderId="4" xfId="0" applyNumberFormat="1" applyFont="1" applyBorder="1" applyAlignment="1">
      <alignment horizontal="center" wrapText="1"/>
    </xf>
    <xf numFmtId="0" fontId="2" fillId="0" borderId="5" xfId="0" applyFont="1" applyBorder="1" applyAlignment="1">
      <alignment wrapText="1"/>
    </xf>
    <xf numFmtId="0" fontId="4" fillId="0" borderId="3" xfId="1" applyBorder="1" applyAlignment="1">
      <alignment horizontal="left" readingOrder="1"/>
    </xf>
    <xf numFmtId="0" fontId="1" fillId="0" borderId="2" xfId="0" applyFont="1" applyBorder="1" applyAlignment="1">
      <alignment horizontal="left" vertical="center" wrapText="1" readingOrder="1"/>
    </xf>
    <xf numFmtId="0" fontId="1" fillId="0" borderId="2" xfId="0" applyFont="1" applyBorder="1" applyAlignment="1">
      <alignment horizontal="left" vertical="center" readingOrder="1"/>
    </xf>
    <xf numFmtId="0" fontId="2" fillId="0" borderId="6" xfId="0" applyFont="1" applyBorder="1" applyAlignment="1">
      <alignment wrapText="1"/>
    </xf>
    <xf numFmtId="0" fontId="1" fillId="0" borderId="2" xfId="0" applyFont="1" applyFill="1" applyBorder="1" applyAlignment="1">
      <alignment horizontal="left" wrapText="1" readingOrder="1"/>
    </xf>
    <xf numFmtId="0" fontId="1" fillId="4" borderId="2" xfId="0" applyFont="1" applyFill="1" applyBorder="1" applyAlignment="1">
      <alignment horizontal="left" wrapText="1" readingOrder="1"/>
    </xf>
    <xf numFmtId="0" fontId="1" fillId="3" borderId="2" xfId="0" applyFont="1" applyFill="1" applyBorder="1" applyAlignment="1">
      <alignment horizontal="left" wrapText="1" readingOrder="1"/>
    </xf>
    <xf numFmtId="0" fontId="3" fillId="0" borderId="2" xfId="0" applyFont="1" applyFill="1" applyBorder="1" applyAlignment="1">
      <alignment horizontal="center"/>
    </xf>
    <xf numFmtId="0" fontId="1" fillId="0" borderId="4" xfId="0" applyFont="1" applyBorder="1" applyAlignment="1">
      <alignment horizontal="left" wrapText="1" readingOrder="1"/>
    </xf>
    <xf numFmtId="0" fontId="3" fillId="0" borderId="4" xfId="0" applyFont="1" applyBorder="1" applyAlignment="1">
      <alignment horizontal="center"/>
    </xf>
    <xf numFmtId="0" fontId="3" fillId="0" borderId="4" xfId="0" applyFont="1" applyBorder="1" applyAlignment="1">
      <alignment horizontal="left" wrapText="1" readingOrder="1"/>
    </xf>
    <xf numFmtId="0" fontId="3" fillId="0" borderId="4" xfId="0" applyFont="1" applyBorder="1" applyAlignment="1">
      <alignment horizontal="left" readingOrder="1"/>
    </xf>
    <xf numFmtId="0" fontId="4" fillId="0" borderId="4" xfId="1" applyBorder="1" applyAlignment="1">
      <alignment horizontal="left" readingOrder="1"/>
    </xf>
    <xf numFmtId="6" fontId="3" fillId="0" borderId="2" xfId="0" applyNumberFormat="1" applyFont="1" applyFill="1" applyBorder="1" applyAlignment="1">
      <alignment horizontal="center"/>
    </xf>
    <xf numFmtId="0" fontId="3" fillId="0" borderId="2" xfId="0" applyFont="1" applyFill="1" applyBorder="1" applyAlignment="1">
      <alignment horizontal="left" readingOrder="1"/>
    </xf>
    <xf numFmtId="0" fontId="0" fillId="0" borderId="2" xfId="0" applyFill="1" applyBorder="1"/>
    <xf numFmtId="0" fontId="1" fillId="0" borderId="2" xfId="0" applyFont="1" applyFill="1" applyBorder="1" applyAlignment="1">
      <alignment horizontal="left" vertical="center" readingOrder="1"/>
    </xf>
    <xf numFmtId="8" fontId="3" fillId="0" borderId="2" xfId="0" applyNumberFormat="1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left" vertical="center" wrapText="1" readingOrder="1"/>
    </xf>
    <xf numFmtId="0" fontId="3" fillId="0" borderId="2" xfId="0" applyFont="1" applyBorder="1" applyAlignment="1">
      <alignment horizontal="center" vertical="center" wrapText="1"/>
    </xf>
    <xf numFmtId="8" fontId="3" fillId="0" borderId="2" xfId="0" applyNumberFormat="1" applyFont="1" applyBorder="1" applyAlignment="1">
      <alignment horizontal="center" vertical="center"/>
    </xf>
    <xf numFmtId="0" fontId="1" fillId="0" borderId="2" xfId="0" applyFont="1" applyFill="1" applyBorder="1" applyAlignment="1">
      <alignment horizontal="left" vertical="center" wrapText="1" readingOrder="1"/>
    </xf>
    <xf numFmtId="0" fontId="3" fillId="0" borderId="2" xfId="0" applyFont="1" applyBorder="1" applyAlignment="1">
      <alignment horizontal="center" vertical="center"/>
    </xf>
    <xf numFmtId="0" fontId="4" fillId="0" borderId="2" xfId="1" applyBorder="1" applyAlignment="1">
      <alignment horizontal="left" vertical="center" readingOrder="1"/>
    </xf>
    <xf numFmtId="0" fontId="1" fillId="0" borderId="7" xfId="0" applyFont="1" applyFill="1" applyBorder="1" applyAlignment="1">
      <alignment horizontal="left" vertical="center" wrapText="1" readingOrder="1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44" fontId="3" fillId="0" borderId="2" xfId="2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44" fontId="0" fillId="0" borderId="2" xfId="2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6" fillId="0" borderId="2" xfId="0" applyFont="1" applyBorder="1"/>
    <xf numFmtId="0" fontId="0" fillId="0" borderId="2" xfId="0" applyFill="1" applyBorder="1" applyAlignment="1">
      <alignment horizontal="center" vertical="center"/>
    </xf>
    <xf numFmtId="44" fontId="2" fillId="0" borderId="2" xfId="2" applyFont="1" applyBorder="1" applyAlignment="1">
      <alignment horizontal="center" wrapText="1"/>
    </xf>
    <xf numFmtId="44" fontId="3" fillId="0" borderId="2" xfId="2" applyFont="1" applyBorder="1" applyAlignment="1">
      <alignment vertical="center" wrapText="1"/>
    </xf>
    <xf numFmtId="44" fontId="2" fillId="0" borderId="2" xfId="2" applyFont="1" applyBorder="1" applyAlignment="1">
      <alignment vertical="center" wrapText="1"/>
    </xf>
    <xf numFmtId="44" fontId="0" fillId="0" borderId="2" xfId="2" applyFont="1" applyBorder="1"/>
    <xf numFmtId="44" fontId="2" fillId="0" borderId="2" xfId="2" applyFont="1" applyBorder="1" applyAlignment="1">
      <alignment horizontal="center" vertical="center" wrapText="1"/>
    </xf>
    <xf numFmtId="44" fontId="3" fillId="0" borderId="2" xfId="2" applyFont="1" applyBorder="1" applyAlignment="1">
      <alignment horizontal="center" vertical="center" readingOrder="1"/>
    </xf>
    <xf numFmtId="44" fontId="3" fillId="0" borderId="2" xfId="2" applyFont="1" applyBorder="1" applyAlignment="1">
      <alignment horizontal="center" vertical="center"/>
    </xf>
    <xf numFmtId="0" fontId="3" fillId="0" borderId="8" xfId="0" applyFont="1" applyBorder="1" applyAlignment="1">
      <alignment vertical="center" wrapText="1" readingOrder="1"/>
    </xf>
    <xf numFmtId="0" fontId="3" fillId="0" borderId="8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44" fontId="0" fillId="0" borderId="2" xfId="2" applyFont="1" applyBorder="1" applyAlignment="1">
      <alignment vertical="center"/>
    </xf>
    <xf numFmtId="0" fontId="4" fillId="0" borderId="8" xfId="1" applyBorder="1" applyAlignment="1">
      <alignment vertical="center" wrapText="1"/>
    </xf>
    <xf numFmtId="8" fontId="3" fillId="0" borderId="2" xfId="0" applyNumberFormat="1" applyFont="1" applyBorder="1" applyAlignment="1">
      <alignment horizontal="center" vertical="center"/>
    </xf>
    <xf numFmtId="8" fontId="3" fillId="0" borderId="2" xfId="0" applyNumberFormat="1" applyFont="1" applyBorder="1" applyAlignment="1">
      <alignment horizontal="center" vertical="center" wrapText="1"/>
    </xf>
    <xf numFmtId="0" fontId="0" fillId="0" borderId="4" xfId="0" applyBorder="1"/>
    <xf numFmtId="0" fontId="4" fillId="0" borderId="2" xfId="1" applyBorder="1" applyAlignment="1">
      <alignment vertical="center"/>
    </xf>
    <xf numFmtId="0" fontId="1" fillId="2" borderId="2" xfId="0" applyFont="1" applyFill="1" applyBorder="1" applyAlignment="1">
      <alignment horizontal="left" vertical="center" wrapText="1" readingOrder="1"/>
    </xf>
    <xf numFmtId="0" fontId="1" fillId="2" borderId="2" xfId="0" applyFont="1" applyFill="1" applyBorder="1" applyAlignment="1">
      <alignment horizontal="left" vertical="center" readingOrder="1"/>
    </xf>
    <xf numFmtId="0" fontId="0" fillId="0" borderId="2" xfId="0" applyBorder="1" applyAlignment="1">
      <alignment horizontal="center"/>
    </xf>
    <xf numFmtId="0" fontId="0" fillId="0" borderId="0" xfId="0" applyBorder="1"/>
    <xf numFmtId="0" fontId="1" fillId="0" borderId="2" xfId="0" applyFont="1" applyFill="1" applyBorder="1" applyAlignment="1">
      <alignment horizontal="center" wrapText="1" readingOrder="1"/>
    </xf>
    <xf numFmtId="0" fontId="1" fillId="0" borderId="0" xfId="0" applyFont="1" applyFill="1" applyBorder="1" applyAlignment="1">
      <alignment horizontal="center" wrapText="1" readingOrder="1"/>
    </xf>
    <xf numFmtId="8" fontId="3" fillId="0" borderId="4" xfId="0" applyNumberFormat="1" applyFont="1" applyBorder="1" applyAlignment="1">
      <alignment horizontal="center" vertical="center" wrapText="1"/>
    </xf>
    <xf numFmtId="8" fontId="3" fillId="0" borderId="4" xfId="0" applyNumberFormat="1" applyFont="1" applyBorder="1" applyAlignment="1">
      <alignment horizontal="center" vertical="center"/>
    </xf>
    <xf numFmtId="8" fontId="3" fillId="0" borderId="2" xfId="0" applyNumberFormat="1" applyFont="1" applyFill="1" applyBorder="1" applyAlignment="1">
      <alignment horizontal="center"/>
    </xf>
    <xf numFmtId="0" fontId="4" fillId="0" borderId="2" xfId="1" applyFill="1" applyBorder="1" applyAlignment="1">
      <alignment horizontal="left" wrapText="1"/>
    </xf>
    <xf numFmtId="0" fontId="2" fillId="0" borderId="0" xfId="0" applyFont="1" applyBorder="1"/>
    <xf numFmtId="44" fontId="3" fillId="0" borderId="2" xfId="2" applyFont="1" applyFill="1" applyBorder="1" applyAlignment="1">
      <alignment horizontal="center" wrapText="1" readingOrder="1"/>
    </xf>
    <xf numFmtId="0" fontId="0" fillId="0" borderId="2" xfId="0" applyBorder="1" applyAlignment="1">
      <alignment horizontal="left"/>
    </xf>
    <xf numFmtId="0" fontId="2" fillId="0" borderId="2" xfId="0" applyFont="1" applyFill="1" applyBorder="1" applyAlignment="1">
      <alignment horizontal="left" wrapText="1"/>
    </xf>
    <xf numFmtId="44" fontId="3" fillId="0" borderId="2" xfId="2" applyFont="1" applyFill="1" applyBorder="1" applyAlignment="1">
      <alignment horizontal="left" wrapText="1" readingOrder="1"/>
    </xf>
    <xf numFmtId="0" fontId="0" fillId="0" borderId="2" xfId="0" applyFill="1" applyBorder="1" applyAlignment="1">
      <alignment horizontal="left"/>
    </xf>
    <xf numFmtId="0" fontId="1" fillId="0" borderId="2" xfId="0" applyFont="1" applyFill="1" applyBorder="1" applyAlignment="1">
      <alignment vertical="center" wrapText="1" readingOrder="1"/>
    </xf>
    <xf numFmtId="0" fontId="1" fillId="0" borderId="2" xfId="0" applyFont="1" applyFill="1" applyBorder="1" applyAlignment="1">
      <alignment wrapText="1" readingOrder="1"/>
    </xf>
    <xf numFmtId="0" fontId="8" fillId="0" borderId="9" xfId="0" applyFont="1" applyFill="1" applyBorder="1" applyAlignment="1">
      <alignment horizontal="right" vertical="center" readingOrder="1"/>
    </xf>
    <xf numFmtId="44" fontId="0" fillId="0" borderId="10" xfId="0" applyNumberFormat="1" applyBorder="1"/>
    <xf numFmtId="0" fontId="1" fillId="0" borderId="9" xfId="0" applyFont="1" applyFill="1" applyBorder="1" applyAlignment="1">
      <alignment horizontal="center" wrapText="1" readingOrder="1"/>
    </xf>
    <xf numFmtId="8" fontId="1" fillId="0" borderId="10" xfId="0" applyNumberFormat="1" applyFont="1" applyFill="1" applyBorder="1" applyAlignment="1">
      <alignment horizontal="center" wrapText="1" readingOrder="1"/>
    </xf>
    <xf numFmtId="0" fontId="2" fillId="0" borderId="0" xfId="0" applyFont="1" applyBorder="1" applyAlignment="1">
      <alignment wrapText="1"/>
    </xf>
    <xf numFmtId="0" fontId="2" fillId="0" borderId="0" xfId="0" applyFont="1" applyBorder="1" applyAlignment="1">
      <alignment vertical="center" wrapText="1"/>
    </xf>
    <xf numFmtId="0" fontId="6" fillId="0" borderId="9" xfId="0" applyFont="1" applyBorder="1" applyAlignment="1">
      <alignment horizontal="right"/>
    </xf>
    <xf numFmtId="8" fontId="0" fillId="0" borderId="10" xfId="0" applyNumberFormat="1" applyBorder="1"/>
    <xf numFmtId="0" fontId="6" fillId="5" borderId="2" xfId="0" applyFont="1" applyFill="1" applyBorder="1"/>
    <xf numFmtId="44" fontId="0" fillId="0" borderId="4" xfId="2" applyFont="1" applyBorder="1"/>
    <xf numFmtId="0" fontId="6" fillId="6" borderId="11" xfId="0" applyFont="1" applyFill="1" applyBorder="1"/>
    <xf numFmtId="44" fontId="0" fillId="0" borderId="12" xfId="0" applyNumberFormat="1" applyBorder="1"/>
    <xf numFmtId="0" fontId="0" fillId="0" borderId="8" xfId="0" applyBorder="1" applyAlignment="1">
      <alignment vertical="center" wrapText="1"/>
    </xf>
    <xf numFmtId="0" fontId="4" fillId="0" borderId="2" xfId="1" applyBorder="1" applyAlignment="1">
      <alignment horizontal="left" vertical="center" wrapText="1" readingOrder="1"/>
    </xf>
    <xf numFmtId="0" fontId="4" fillId="0" borderId="8" xfId="1" applyBorder="1" applyAlignment="1">
      <alignment horizontal="left" vertical="center" wrapText="1" readingOrder="1"/>
    </xf>
    <xf numFmtId="0" fontId="0" fillId="0" borderId="0" xfId="0" applyAlignment="1">
      <alignment wrapText="1"/>
    </xf>
    <xf numFmtId="0" fontId="0" fillId="0" borderId="2" xfId="0" applyBorder="1" applyAlignment="1">
      <alignment vertical="center" wrapText="1"/>
    </xf>
    <xf numFmtId="0" fontId="0" fillId="0" borderId="8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2" xfId="0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 readingOrder="1"/>
    </xf>
    <xf numFmtId="0" fontId="3" fillId="0" borderId="2" xfId="0" applyFont="1" applyBorder="1" applyAlignment="1">
      <alignment horizontal="center" vertical="center" readingOrder="1"/>
    </xf>
    <xf numFmtId="0" fontId="0" fillId="0" borderId="2" xfId="0" applyBorder="1" applyAlignment="1">
      <alignment horizontal="center" vertical="center" readingOrder="1"/>
    </xf>
    <xf numFmtId="49" fontId="3" fillId="0" borderId="2" xfId="0" applyNumberFormat="1" applyFont="1" applyBorder="1" applyAlignment="1">
      <alignment horizontal="center" vertical="center" wrapText="1" readingOrder="1"/>
    </xf>
    <xf numFmtId="0" fontId="0" fillId="0" borderId="2" xfId="0" applyBorder="1" applyAlignment="1">
      <alignment horizontal="center" vertical="center" wrapText="1"/>
    </xf>
    <xf numFmtId="0" fontId="4" fillId="0" borderId="2" xfId="1" applyBorder="1" applyAlignment="1">
      <alignment horizontal="center" vertical="center" wrapText="1"/>
    </xf>
    <xf numFmtId="0" fontId="4" fillId="0" borderId="2" xfId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 readingOrder="1"/>
    </xf>
    <xf numFmtId="0" fontId="4" fillId="0" borderId="0" xfId="1" applyAlignment="1">
      <alignment horizontal="center" vertical="center" wrapText="1"/>
    </xf>
    <xf numFmtId="0" fontId="4" fillId="0" borderId="0" xfId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1" fillId="3" borderId="4" xfId="0" applyFont="1" applyFill="1" applyBorder="1" applyAlignment="1">
      <alignment horizontal="left" vertical="center" wrapText="1" readingOrder="1"/>
    </xf>
    <xf numFmtId="0" fontId="0" fillId="0" borderId="2" xfId="0" applyBorder="1" applyAlignment="1">
      <alignment horizontal="center" vertical="center" wrapText="1" readingOrder="1"/>
    </xf>
    <xf numFmtId="44" fontId="3" fillId="0" borderId="0" xfId="2" applyFont="1" applyFill="1" applyBorder="1" applyAlignment="1">
      <alignment horizontal="center" wrapText="1" readingOrder="1"/>
    </xf>
    <xf numFmtId="0" fontId="2" fillId="0" borderId="0" xfId="0" applyFont="1" applyFill="1" applyBorder="1" applyAlignment="1">
      <alignment horizontal="left" wrapText="1"/>
    </xf>
    <xf numFmtId="0" fontId="4" fillId="0" borderId="0" xfId="1" applyFill="1" applyBorder="1" applyAlignment="1">
      <alignment horizontal="left" wrapText="1"/>
    </xf>
    <xf numFmtId="0" fontId="1" fillId="3" borderId="13" xfId="0" applyFont="1" applyFill="1" applyBorder="1" applyAlignment="1">
      <alignment horizontal="left" wrapText="1" readingOrder="1"/>
    </xf>
    <xf numFmtId="0" fontId="1" fillId="0" borderId="0" xfId="0" applyFont="1" applyFill="1" applyBorder="1" applyAlignment="1">
      <alignment wrapText="1" readingOrder="1"/>
    </xf>
    <xf numFmtId="44" fontId="1" fillId="0" borderId="9" xfId="2" applyFont="1" applyFill="1" applyBorder="1" applyAlignment="1">
      <alignment horizontal="center" wrapText="1" readingOrder="1"/>
    </xf>
    <xf numFmtId="8" fontId="1" fillId="0" borderId="10" xfId="2" applyNumberFormat="1" applyFont="1" applyFill="1" applyBorder="1" applyAlignment="1">
      <alignment horizontal="center" wrapText="1" readingOrder="1"/>
    </xf>
    <xf numFmtId="0" fontId="9" fillId="0" borderId="9" xfId="0" applyFont="1" applyBorder="1" applyAlignment="1">
      <alignment horizontal="center"/>
    </xf>
    <xf numFmtId="8" fontId="9" fillId="0" borderId="10" xfId="0" applyNumberFormat="1" applyFont="1" applyBorder="1"/>
    <xf numFmtId="8" fontId="0" fillId="0" borderId="2" xfId="2" applyNumberFormat="1" applyFont="1" applyBorder="1"/>
  </cellXfs>
  <cellStyles count="3">
    <cellStyle name="Currency" xfId="2" builtinId="4"/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mcmaster.com/" TargetMode="External"/><Relationship Id="rId13" Type="http://schemas.openxmlformats.org/officeDocument/2006/relationships/hyperlink" Target="http://www.mcmaster.com/" TargetMode="External"/><Relationship Id="rId3" Type="http://schemas.openxmlformats.org/officeDocument/2006/relationships/hyperlink" Target="https://www.google.com/url?q=http://www.amazon.com/80-20-Inc-Standard-Slide-In/dp/B006YVZMKM/ref%3Dsr_1_1?ie%3DUTF8%26qid%3D1392991953%26sr%3D8-1%26keywords%3Dstandard%2Bslide%2Bin%2BT-Nut&amp;sa=D&amp;usg=ALhdy28bJWV16nATYbe0iMqNAckPmpXd5g" TargetMode="External"/><Relationship Id="rId7" Type="http://schemas.openxmlformats.org/officeDocument/2006/relationships/hyperlink" Target="http://www.mcmaster.com/" TargetMode="External"/><Relationship Id="rId12" Type="http://schemas.openxmlformats.org/officeDocument/2006/relationships/hyperlink" Target="http://www.mcmaster.com/" TargetMode="External"/><Relationship Id="rId2" Type="http://schemas.openxmlformats.org/officeDocument/2006/relationships/hyperlink" Target="https://www.google.com/url?q=http://www.mcmaster.com/%23%3Dqoct67&amp;sa=D&amp;usg=ALhdy28UHoLZQIksYZ2DkJN5teK0Dp-DWA" TargetMode="External"/><Relationship Id="rId1" Type="http://schemas.openxmlformats.org/officeDocument/2006/relationships/hyperlink" Target="https://www.google.com/url?q=http://www.adjustablelockingtech.com/products_variloc_stainless_mounting-flange.php&amp;sa=D&amp;usg=ALhdy2-OJxG3dBSMsJn94UzcS8kmEwDPdQ" TargetMode="External"/><Relationship Id="rId6" Type="http://schemas.openxmlformats.org/officeDocument/2006/relationships/hyperlink" Target="http://www.mcmaster.com/" TargetMode="External"/><Relationship Id="rId11" Type="http://schemas.openxmlformats.org/officeDocument/2006/relationships/hyperlink" Target="http://www.mcmaster.com/" TargetMode="External"/><Relationship Id="rId5" Type="http://schemas.openxmlformats.org/officeDocument/2006/relationships/hyperlink" Target="http://www.mcmaster.com/" TargetMode="External"/><Relationship Id="rId10" Type="http://schemas.openxmlformats.org/officeDocument/2006/relationships/hyperlink" Target="http://www.mcmaster.com/" TargetMode="External"/><Relationship Id="rId4" Type="http://schemas.openxmlformats.org/officeDocument/2006/relationships/hyperlink" Target="http://www.mcmaster.com/" TargetMode="External"/><Relationship Id="rId9" Type="http://schemas.openxmlformats.org/officeDocument/2006/relationships/hyperlink" Target="http://www.mcmaster.com/" TargetMode="External"/><Relationship Id="rId14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google.com/url?q=http://www.digikey.com/product-search/en?WT.z_header%3Dsearch_go%26lang%3Den%26site%3Dus%26keywords%3D839-1124-ND%26x%3D0%26y%3D0%26formaction%3Don&amp;sa=D&amp;usg=ALhdy2-u4xgqJffk2zBW4AZvENKUPhc1xA" TargetMode="External"/><Relationship Id="rId13" Type="http://schemas.openxmlformats.org/officeDocument/2006/relationships/hyperlink" Target="https://www.google.com/url?q=http://www.digikey.com/product-search/en?WT.z_header%3Dsearch_go%26lang%3Den%26site%3Dus%26keywords%3DAE10418-ND%26x%3D0%26y%3D0%26formaction%3Don&amp;sa=D&amp;usg=ALhdy2_zsjk217CcoeSEX98LObGoZO1nZw" TargetMode="External"/><Relationship Id="rId18" Type="http://schemas.openxmlformats.org/officeDocument/2006/relationships/hyperlink" Target="http://www.digikey.com/product-detail/en/35PM1/SC1455-ND/1288859" TargetMode="External"/><Relationship Id="rId26" Type="http://schemas.openxmlformats.org/officeDocument/2006/relationships/hyperlink" Target="http://www.digikey.com/product-detail/en/ST161D00/EG4815-ND/2116294" TargetMode="External"/><Relationship Id="rId3" Type="http://schemas.openxmlformats.org/officeDocument/2006/relationships/hyperlink" Target="https://www.google.com/url?q=http://www.parallax.com/product/28962&amp;sa=D&amp;usg=ALhdy28L9mABcRLil6-PWchJDRh-wmYOjw" TargetMode="External"/><Relationship Id="rId21" Type="http://schemas.openxmlformats.org/officeDocument/2006/relationships/hyperlink" Target="https://www.google.com/url?q=http://www.digikey.com/product-detail/en/320.01E11WHT/EG1328-ND/101418&amp;sa=D&amp;usg=ALhdy2_jzixq9lv0PKAIS7n5YOeK-rWeWQ" TargetMode="External"/><Relationship Id="rId7" Type="http://schemas.openxmlformats.org/officeDocument/2006/relationships/hyperlink" Target="https://www.google.com/url?q=http://www.digikey.com/product-search/en?WT.z_header%3Dsearch_go%26lang%3Den%26site%3Dus%26keywords%3D450-1720-ND%26x%3D0%26y%3D0%26formaction%3Don&amp;sa=D&amp;usg=ALhdy2-2rQ9YIVCBOipoxEwosmjza9EtOg" TargetMode="External"/><Relationship Id="rId12" Type="http://schemas.openxmlformats.org/officeDocument/2006/relationships/hyperlink" Target="http://www.digikey.com/product-detail/en/LD29300V50/497-4252-5-ND/725457" TargetMode="External"/><Relationship Id="rId17" Type="http://schemas.openxmlformats.org/officeDocument/2006/relationships/hyperlink" Target="https://www.google.com/url?q=http://www.alliedelec.com/search/productdetail.aspx?SKU%3D70164561&amp;sa=D&amp;usg=ALhdy2-N22KwhFR4YEmordfDcsmuVc7udw" TargetMode="External"/><Relationship Id="rId25" Type="http://schemas.openxmlformats.org/officeDocument/2006/relationships/hyperlink" Target="https://www.google.com/url?q=http://www.digikey.com/product-detail/en/RL6215/HM1070-ND/2094808&amp;sa=D&amp;usg=ALhdy2_wRrQTBYbNb2TNmRZBr4VbIBDWWQ" TargetMode="External"/><Relationship Id="rId2" Type="http://schemas.openxmlformats.org/officeDocument/2006/relationships/hyperlink" Target="https://www.google.com/url?q=http://www.parallax.com/product/29144&amp;sa=D&amp;usg=ALhdy29sZHfLeF_cAubm1g528XXW-HYZ3A" TargetMode="External"/><Relationship Id="rId16" Type="http://schemas.openxmlformats.org/officeDocument/2006/relationships/hyperlink" Target="https://www.google.com/url?q=http://www.adafruit.com/products/1207%23Distributors&amp;sa=D&amp;usg=ALhdy2_T4aXuGRRkeuyu1nzGOfFhnap_jw" TargetMode="External"/><Relationship Id="rId20" Type="http://schemas.openxmlformats.org/officeDocument/2006/relationships/hyperlink" Target="https://www.google.com/url?q=http://www.digikey.com/product-detail/en/320.01E11RED/EG1325-ND/101415&amp;sa=D&amp;usg=ALhdy29BDKxUp38rowQ9SsusSxXGDC4wfg" TargetMode="External"/><Relationship Id="rId1" Type="http://schemas.openxmlformats.org/officeDocument/2006/relationships/hyperlink" Target="https://www.google.com/url?q=http://www.parallax.com/product/29321&amp;sa=D&amp;usg=ALhdy29a06JDComu3-igW2qsIlEH2fvFbg" TargetMode="External"/><Relationship Id="rId6" Type="http://schemas.openxmlformats.org/officeDocument/2006/relationships/hyperlink" Target="https://www.google.com/url?q=http://www.digikey.com/product-search/en?WT.z_header%3Dsearch_go%26lang%3Den%26site%3Dus%26keywords%3D987-1318-ND%26x%3D0%26y%3D0%26formaction%3Don&amp;sa=D&amp;usg=ALhdy2_g-_3YfxHRqaE_zeBXCa4CIt_S3g" TargetMode="External"/><Relationship Id="rId11" Type="http://schemas.openxmlformats.org/officeDocument/2006/relationships/hyperlink" Target="http://www.digikey.com/product-detail/en/UMA1H0R1MDD/493-5955-ND/2598631" TargetMode="External"/><Relationship Id="rId24" Type="http://schemas.openxmlformats.org/officeDocument/2006/relationships/hyperlink" Target="https://www.google.com/url?q=http://www.inmojo.com/store/jeff-rowberg/item/wt12-uart-bluetooth-breakout-board/&amp;sa=D&amp;usg=ALhdy2-k4lVm-qnZ4CHGbOtR6wIxMG3mhQ" TargetMode="External"/><Relationship Id="rId5" Type="http://schemas.openxmlformats.org/officeDocument/2006/relationships/hyperlink" Target="https://www.google.com/url?q=http://www.digikey.com/product-detail/en/LM2576T-5.0%252FNOPB/LM2576T-5.0%252FNOPB-ND/212636&amp;sa=D&amp;usg=ALhdy28CgMgV7H2wlt-uK-oo4D4VCqDFgQ" TargetMode="External"/><Relationship Id="rId15" Type="http://schemas.openxmlformats.org/officeDocument/2006/relationships/hyperlink" Target="https://www.google.com/url?q=http://www.digikey.com/product-detail/en/FTAS00-84AS4/360-2447-ND/2344771&amp;sa=D&amp;usg=ALhdy2_kc1evKjlyrJ9F2yIRx7BifoTqLQ" TargetMode="External"/><Relationship Id="rId23" Type="http://schemas.openxmlformats.org/officeDocument/2006/relationships/hyperlink" Target="https://www.google.com/url?q=http://www.digikey.com/product-detail/en/320.01E11YEL/EG2555-ND/379019&amp;sa=D&amp;usg=ALhdy28fMZ5do5-M6TzRZzWil4Q4XcwUoA" TargetMode="External"/><Relationship Id="rId28" Type="http://schemas.openxmlformats.org/officeDocument/2006/relationships/printerSettings" Target="../printerSettings/printerSettings3.bin"/><Relationship Id="rId10" Type="http://schemas.openxmlformats.org/officeDocument/2006/relationships/hyperlink" Target="https://www.google.com/url?q=http://www.batteriesplus.com/product_search/42359-20Ah-Deep-Cycle-Werker-AGM-Battery-WKDC12--20NB.aspx&amp;sa=D&amp;usg=ALhdy2_c80WAKnavmNKsX8FthRd995PMVw" TargetMode="External"/><Relationship Id="rId19" Type="http://schemas.openxmlformats.org/officeDocument/2006/relationships/hyperlink" Target="https://www.google.com/url?q=http://www.digikey.com/product-detail/en/EVQ-11U05R/P8083SCT-ND/259568&amp;sa=D&amp;usg=ALhdy2-CnDJijJJ_VAGnYfn3owGZrJshFg" TargetMode="External"/><Relationship Id="rId4" Type="http://schemas.openxmlformats.org/officeDocument/2006/relationships/hyperlink" Target="https://www.google.com/url?q=http://www.ti.com/tool/ek-tm4c123gxl&amp;sa=D&amp;usg=ALhdy28UhJPrdW21-C_Z4dOUXGsl4vJOhA" TargetMode="External"/><Relationship Id="rId9" Type="http://schemas.openxmlformats.org/officeDocument/2006/relationships/hyperlink" Target="https://www.google.com/url?q=http://www.vexrobotics.com/276-2159.html&amp;sa=D&amp;usg=ALhdy29uA4P5zb55eEtaLl__XTCAYEjnYg" TargetMode="External"/><Relationship Id="rId14" Type="http://schemas.openxmlformats.org/officeDocument/2006/relationships/hyperlink" Target="https://www.google.com/url?q=http://www.digikey.com/product-detail/en/TSC2003IPWR/296-14340-1-ND/528617&amp;sa=D&amp;usg=ALhdy28Hf5qXvy2kRns6EG2m4SFJSY1NrQ" TargetMode="External"/><Relationship Id="rId22" Type="http://schemas.openxmlformats.org/officeDocument/2006/relationships/hyperlink" Target="https://www.google.com/url?q=http://www.digikey.com/product-detail/en/320E11BLU/EG2550-ND/379014&amp;sa=D&amp;usg=ALhdy29QpsIbUq_TMGc4tazjGw1YoePn9g" TargetMode="External"/><Relationship Id="rId27" Type="http://schemas.openxmlformats.org/officeDocument/2006/relationships/hyperlink" Target="http://www.digikey.com/product-detail/en/M2011SS1W01%2FUC/360-3289-ND/2105194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google.com/url?q=http://www.joann.com/dritz-black-strapping-1inx60in/8600371.html&amp;sa=D&amp;usg=ALhdy28siiNkUyTvurs4gVSHNfhJxu9cew" TargetMode="External"/><Relationship Id="rId3" Type="http://schemas.openxmlformats.org/officeDocument/2006/relationships/hyperlink" Target="https://www.google.com/url?q=http://www.mcmaster.com/%23piano-hinges/%3Dqz76pn&amp;sa=D&amp;usg=ALhdy28Dl_CdWk7ktWczDxO9dfC8d506Mw" TargetMode="External"/><Relationship Id="rId7" Type="http://schemas.openxmlformats.org/officeDocument/2006/relationships/hyperlink" Target="https://www.google.com/url?q=http://www.joann.com/dritz-quick-release-clip/8657934.html%23q%3Dparachute%2Bbuckle%26start%3D11&amp;sa=D&amp;usg=ALhdy2_sOiMKsQd4MnD-QhS-QmY2efDisA" TargetMode="External"/><Relationship Id="rId2" Type="http://schemas.openxmlformats.org/officeDocument/2006/relationships/hyperlink" Target="https://www.google.com/url?q=http://www.mcmaster.com/%23standard-aluminum-sheets/%3Dqry3qk&amp;sa=D&amp;usg=ALhdy29a-TT3bYb4ybFgWHa8TYk6SXvF7w" TargetMode="External"/><Relationship Id="rId1" Type="http://schemas.openxmlformats.org/officeDocument/2006/relationships/hyperlink" Target="https://www.google.com/url?q=http://www.mcmaster.com/%23aluminum-alloy-6061/%3Dqqwb7b&amp;sa=D&amp;usg=ALhdy2-GYQtHnLMuNyqcPR-0Rg2LL8ckkA" TargetMode="External"/><Relationship Id="rId6" Type="http://schemas.openxmlformats.org/officeDocument/2006/relationships/hyperlink" Target="https://www.google.com/url?q=http://www.lowes.com/pd_57866-37672-605429_0__?Ntt%3D605429%26UserSearch%3D605429%26productId%3D4746477%26rpp%3D32&amp;sa=D&amp;usg=ALhdy2-2jFtGr59mN_hGqw4hqVMBp-xgpw" TargetMode="External"/><Relationship Id="rId5" Type="http://schemas.openxmlformats.org/officeDocument/2006/relationships/hyperlink" Target="https://www.google.com/url?q=http://www.lowes.com/pd_301383-34146-AV301383_0__?Ntt%3D301383%26UserSearch%3D301383%26productId%3D3223473%26rpp%3D32&amp;sa=D&amp;usg=ALhdy2-NQD4NhtR5H7_ZmTPj9Rk64On29g" TargetMode="External"/><Relationship Id="rId10" Type="http://schemas.openxmlformats.org/officeDocument/2006/relationships/printerSettings" Target="../printerSettings/printerSettings4.bin"/><Relationship Id="rId4" Type="http://schemas.openxmlformats.org/officeDocument/2006/relationships/hyperlink" Target="https://www.google.com/url?q=http://www.lowes.com/pd_84028-90-7578838_4294720379__?productId%3D3729781%26Ntt%3Drustoleum%2Bflat%2Bblack%26pl%3D1%26currentURL%3D%253FNtt%253Drustoleum%252Bflat%252Bblack%26facetInfo%3D&amp;sa=D&amp;usg=ALhdy2_stpJX9Wej5kCUqZmaLlYc1-asgA" TargetMode="External"/><Relationship Id="rId9" Type="http://schemas.openxmlformats.org/officeDocument/2006/relationships/hyperlink" Target="http://www.lowes.com/pd_10301-81288-8265-S_0__?productId=3377874&amp;Ntt=jb+weld&amp;pl=1&amp;currentURL=%3FNtt%3Djb%2Bweld&amp;facetInfo=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C7"/>
  <sheetViews>
    <sheetView view="pageLayout" zoomScaleNormal="100" workbookViewId="0">
      <selection activeCell="E8" sqref="E8"/>
    </sheetView>
  </sheetViews>
  <sheetFormatPr defaultRowHeight="15"/>
  <cols>
    <col min="2" max="2" width="11.42578125" customWidth="1"/>
    <col min="3" max="3" width="12.28515625" customWidth="1"/>
  </cols>
  <sheetData>
    <row r="2" spans="2:3">
      <c r="B2" s="102" t="s">
        <v>236</v>
      </c>
      <c r="C2" s="102" t="s">
        <v>237</v>
      </c>
    </row>
    <row r="3" spans="2:3">
      <c r="B3" s="9" t="s">
        <v>239</v>
      </c>
      <c r="C3" s="63">
        <f>'Tray System'!C24</f>
        <v>305.59999999999997</v>
      </c>
    </row>
    <row r="4" spans="2:3">
      <c r="B4" s="9" t="s">
        <v>244</v>
      </c>
      <c r="C4" s="138">
        <f>SUM(Electronics!D30,Electronics!D44,Electronics!D60)</f>
        <v>622.34999999999991</v>
      </c>
    </row>
    <row r="5" spans="2:3">
      <c r="B5" s="9" t="s">
        <v>240</v>
      </c>
      <c r="C5" s="63">
        <f>Electronics!D7</f>
        <v>438.85</v>
      </c>
    </row>
    <row r="6" spans="2:3" ht="15.75" thickBot="1">
      <c r="B6" s="74" t="s">
        <v>238</v>
      </c>
      <c r="C6" s="103">
        <f>'Battery Box System'!D22</f>
        <v>260.04600000000005</v>
      </c>
    </row>
    <row r="7" spans="2:3" ht="15.75" thickBot="1">
      <c r="B7" s="104" t="s">
        <v>241</v>
      </c>
      <c r="C7" s="105">
        <f>SUM(C3:C6)</f>
        <v>1626.8459999999998</v>
      </c>
    </row>
  </sheetData>
  <pageMargins left="0.7" right="0.7" top="0.75" bottom="0.75" header="0.3" footer="0.3"/>
  <pageSetup orientation="portrait" r:id="rId1"/>
  <headerFooter>
    <oddHeader>&amp;RMSD P14045 Bill of Materials 5/8/2014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6"/>
  <sheetViews>
    <sheetView view="pageLayout" topLeftCell="F1" zoomScaleNormal="80" workbookViewId="0">
      <selection activeCell="A25" sqref="A25"/>
    </sheetView>
  </sheetViews>
  <sheetFormatPr defaultRowHeight="15"/>
  <cols>
    <col min="1" max="1" width="53" customWidth="1"/>
    <col min="3" max="3" width="11.7109375" customWidth="1"/>
    <col min="5" max="5" width="20.85546875" customWidth="1"/>
    <col min="6" max="6" width="26.5703125" customWidth="1"/>
    <col min="7" max="7" width="101.140625" customWidth="1"/>
    <col min="8" max="8" width="70.28515625" customWidth="1"/>
  </cols>
  <sheetData>
    <row r="1" spans="1:12" ht="20.25" customHeight="1">
      <c r="A1" s="30" t="s">
        <v>123</v>
      </c>
      <c r="B1" s="27"/>
      <c r="C1" s="23"/>
      <c r="D1" s="23"/>
      <c r="E1" s="23"/>
      <c r="F1" s="23"/>
      <c r="G1" s="23"/>
      <c r="H1" s="23"/>
    </row>
    <row r="2" spans="1:12">
      <c r="A2" s="10" t="s">
        <v>0</v>
      </c>
      <c r="B2" s="11" t="s">
        <v>1</v>
      </c>
      <c r="C2" s="10" t="s">
        <v>2</v>
      </c>
      <c r="D2" s="10" t="s">
        <v>3</v>
      </c>
      <c r="E2" s="11" t="s">
        <v>4</v>
      </c>
      <c r="F2" s="4" t="s">
        <v>5</v>
      </c>
      <c r="G2" s="4" t="s">
        <v>174</v>
      </c>
      <c r="H2" s="4" t="s">
        <v>7</v>
      </c>
    </row>
    <row r="3" spans="1:12" ht="27.75" customHeight="1">
      <c r="A3" s="26" t="s">
        <v>86</v>
      </c>
      <c r="B3" s="46">
        <v>1</v>
      </c>
      <c r="C3" s="65">
        <v>79</v>
      </c>
      <c r="D3" s="66">
        <f t="shared" ref="D3:D8" si="0">C3*B3</f>
        <v>79</v>
      </c>
      <c r="E3" s="114" t="s">
        <v>87</v>
      </c>
      <c r="F3" s="115" t="s">
        <v>88</v>
      </c>
      <c r="G3" s="107" t="s">
        <v>89</v>
      </c>
      <c r="H3" s="21" t="s">
        <v>128</v>
      </c>
    </row>
    <row r="4" spans="1:12" ht="27" customHeight="1">
      <c r="A4" s="25" t="s">
        <v>95</v>
      </c>
      <c r="B4" s="43">
        <v>6</v>
      </c>
      <c r="C4" s="53">
        <v>1.2</v>
      </c>
      <c r="D4" s="66">
        <f t="shared" si="0"/>
        <v>7.1999999999999993</v>
      </c>
      <c r="E4" s="114" t="s">
        <v>91</v>
      </c>
      <c r="F4" s="115" t="s">
        <v>96</v>
      </c>
      <c r="G4" s="107" t="s">
        <v>97</v>
      </c>
      <c r="H4" s="7"/>
    </row>
    <row r="5" spans="1:12" ht="30.75" thickBot="1">
      <c r="A5" s="25" t="s">
        <v>132</v>
      </c>
      <c r="B5" s="43">
        <v>18</v>
      </c>
      <c r="C5" s="53">
        <v>0.79</v>
      </c>
      <c r="D5" s="66">
        <f t="shared" si="0"/>
        <v>14.22</v>
      </c>
      <c r="E5" s="114" t="s">
        <v>122</v>
      </c>
      <c r="F5" s="116"/>
      <c r="G5" s="108" t="s">
        <v>101</v>
      </c>
      <c r="H5" s="7"/>
      <c r="L5" s="24"/>
    </row>
    <row r="6" spans="1:12" ht="63.75" customHeight="1" thickBot="1">
      <c r="A6" s="25" t="s">
        <v>85</v>
      </c>
      <c r="B6" s="46">
        <v>1</v>
      </c>
      <c r="C6" s="53">
        <v>15.99</v>
      </c>
      <c r="D6" s="66">
        <f t="shared" si="0"/>
        <v>15.99</v>
      </c>
      <c r="E6" s="114" t="s">
        <v>148</v>
      </c>
      <c r="F6" s="117" t="s">
        <v>150</v>
      </c>
      <c r="G6" s="67" t="s">
        <v>149</v>
      </c>
      <c r="H6" s="7"/>
      <c r="K6" s="1"/>
      <c r="L6" s="2"/>
    </row>
    <row r="7" spans="1:12" ht="15.75" thickBot="1">
      <c r="A7" s="26" t="s">
        <v>131</v>
      </c>
      <c r="B7" s="46">
        <v>1</v>
      </c>
      <c r="C7" s="64">
        <v>14.2</v>
      </c>
      <c r="D7" s="61">
        <f t="shared" si="0"/>
        <v>14.2</v>
      </c>
      <c r="E7" s="118" t="s">
        <v>91</v>
      </c>
      <c r="F7" s="119" t="s">
        <v>185</v>
      </c>
      <c r="G7" s="71" t="s">
        <v>184</v>
      </c>
      <c r="H7" s="17" t="s">
        <v>230</v>
      </c>
      <c r="K7" s="1"/>
      <c r="L7" s="3"/>
    </row>
    <row r="8" spans="1:12">
      <c r="A8" s="26" t="s">
        <v>133</v>
      </c>
      <c r="B8" s="46">
        <v>4</v>
      </c>
      <c r="C8" s="60">
        <v>4.8</v>
      </c>
      <c r="D8" s="61">
        <f t="shared" si="0"/>
        <v>19.2</v>
      </c>
      <c r="E8" s="43" t="s">
        <v>91</v>
      </c>
      <c r="F8" s="114" t="s">
        <v>186</v>
      </c>
      <c r="G8" s="71" t="s">
        <v>147</v>
      </c>
      <c r="H8" s="17"/>
    </row>
    <row r="9" spans="1:12">
      <c r="A9" s="26" t="s">
        <v>231</v>
      </c>
      <c r="B9" s="57">
        <v>2</v>
      </c>
      <c r="C9" s="60">
        <v>7.58</v>
      </c>
      <c r="D9" s="61">
        <v>7.58</v>
      </c>
      <c r="E9" s="43" t="s">
        <v>91</v>
      </c>
      <c r="F9" s="114" t="s">
        <v>207</v>
      </c>
      <c r="G9" s="71" t="s">
        <v>151</v>
      </c>
      <c r="H9" s="17" t="s">
        <v>152</v>
      </c>
    </row>
    <row r="10" spans="1:12">
      <c r="A10" s="26" t="s">
        <v>232</v>
      </c>
      <c r="B10" s="57">
        <v>4</v>
      </c>
      <c r="C10" s="60">
        <v>10.42</v>
      </c>
      <c r="D10" s="61">
        <v>10.42</v>
      </c>
      <c r="E10" s="43" t="s">
        <v>91</v>
      </c>
      <c r="F10" s="114" t="s">
        <v>208</v>
      </c>
      <c r="G10" s="68" t="s">
        <v>151</v>
      </c>
      <c r="H10" s="17" t="s">
        <v>152</v>
      </c>
    </row>
    <row r="11" spans="1:12">
      <c r="A11" s="40" t="s">
        <v>163</v>
      </c>
      <c r="B11" s="57">
        <v>1</v>
      </c>
      <c r="C11" s="60">
        <v>2.39</v>
      </c>
      <c r="D11" s="61">
        <f>C11*B11</f>
        <v>2.39</v>
      </c>
      <c r="E11" s="43" t="s">
        <v>91</v>
      </c>
      <c r="F11" s="120" t="s">
        <v>166</v>
      </c>
      <c r="G11" s="109" t="s">
        <v>167</v>
      </c>
      <c r="H11" s="17"/>
    </row>
    <row r="12" spans="1:12" ht="55.5" customHeight="1">
      <c r="A12" s="25" t="s">
        <v>142</v>
      </c>
      <c r="B12" s="43">
        <v>1</v>
      </c>
      <c r="C12" s="64">
        <v>7.98</v>
      </c>
      <c r="D12" s="61">
        <f>C12*B12</f>
        <v>7.98</v>
      </c>
      <c r="E12" s="43" t="s">
        <v>168</v>
      </c>
      <c r="F12" s="116">
        <v>275900</v>
      </c>
      <c r="G12" s="68" t="s">
        <v>169</v>
      </c>
      <c r="H12" s="21" t="s">
        <v>143</v>
      </c>
    </row>
    <row r="13" spans="1:12" ht="25.5">
      <c r="A13" s="40" t="s">
        <v>129</v>
      </c>
      <c r="B13" s="55">
        <v>2</v>
      </c>
      <c r="C13" s="62">
        <v>8.9700000000000006</v>
      </c>
      <c r="D13" s="62">
        <f>C13*B13</f>
        <v>17.940000000000001</v>
      </c>
      <c r="E13" s="50" t="s">
        <v>168</v>
      </c>
      <c r="F13" s="116">
        <v>184582</v>
      </c>
      <c r="G13" s="69" t="s">
        <v>154</v>
      </c>
      <c r="H13" s="8"/>
    </row>
    <row r="14" spans="1:12">
      <c r="A14" s="40" t="s">
        <v>155</v>
      </c>
      <c r="B14" s="50">
        <v>1</v>
      </c>
      <c r="C14" s="62">
        <v>6.88</v>
      </c>
      <c r="D14" s="62">
        <f t="shared" ref="D14:D17" si="1">C14*B14</f>
        <v>6.88</v>
      </c>
      <c r="E14" s="121" t="s">
        <v>91</v>
      </c>
      <c r="F14" s="122" t="s">
        <v>165</v>
      </c>
      <c r="G14" s="69" t="s">
        <v>164</v>
      </c>
      <c r="H14" s="8"/>
    </row>
    <row r="15" spans="1:12">
      <c r="A15" s="40" t="s">
        <v>157</v>
      </c>
      <c r="B15" s="50">
        <v>2</v>
      </c>
      <c r="C15" s="62">
        <v>3.17</v>
      </c>
      <c r="D15" s="62">
        <f t="shared" si="1"/>
        <v>6.34</v>
      </c>
      <c r="E15" s="121" t="s">
        <v>91</v>
      </c>
      <c r="F15" s="120" t="s">
        <v>170</v>
      </c>
      <c r="G15" s="109" t="s">
        <v>171</v>
      </c>
      <c r="H15" s="8"/>
    </row>
    <row r="16" spans="1:12" ht="27">
      <c r="A16" s="45" t="s">
        <v>156</v>
      </c>
      <c r="B16" s="50">
        <v>1</v>
      </c>
      <c r="C16" s="70">
        <v>52.58</v>
      </c>
      <c r="D16" s="62">
        <f t="shared" si="1"/>
        <v>52.58</v>
      </c>
      <c r="E16" s="50" t="s">
        <v>91</v>
      </c>
      <c r="F16" s="123" t="s">
        <v>172</v>
      </c>
      <c r="G16" s="110" t="s">
        <v>173</v>
      </c>
      <c r="H16" s="9"/>
    </row>
    <row r="17" spans="1:8" ht="30">
      <c r="A17" s="58" t="s">
        <v>144</v>
      </c>
      <c r="B17" s="50">
        <v>4</v>
      </c>
      <c r="C17" s="63">
        <v>2.75</v>
      </c>
      <c r="D17" s="62">
        <f t="shared" si="1"/>
        <v>11</v>
      </c>
      <c r="E17" s="50" t="s">
        <v>122</v>
      </c>
      <c r="F17" s="116"/>
      <c r="G17" s="106" t="s">
        <v>175</v>
      </c>
      <c r="H17" s="9"/>
    </row>
    <row r="18" spans="1:8">
      <c r="A18" s="40" t="s">
        <v>145</v>
      </c>
      <c r="B18" s="50">
        <v>4</v>
      </c>
      <c r="C18" s="63">
        <v>7.53</v>
      </c>
      <c r="D18" s="62">
        <v>7.53</v>
      </c>
      <c r="E18" s="50" t="s">
        <v>91</v>
      </c>
      <c r="F18" s="124" t="s">
        <v>176</v>
      </c>
      <c r="G18" s="111" t="s">
        <v>177</v>
      </c>
      <c r="H18" s="9" t="s">
        <v>152</v>
      </c>
    </row>
    <row r="19" spans="1:8">
      <c r="A19" s="40" t="s">
        <v>146</v>
      </c>
      <c r="B19" s="50">
        <v>4</v>
      </c>
      <c r="C19" s="63">
        <v>9.0500000000000007</v>
      </c>
      <c r="D19" s="62">
        <v>9.0500000000000007</v>
      </c>
      <c r="E19" s="50" t="s">
        <v>91</v>
      </c>
      <c r="F19" s="123" t="s">
        <v>178</v>
      </c>
      <c r="G19" s="112" t="s">
        <v>179</v>
      </c>
      <c r="H19" s="9" t="s">
        <v>180</v>
      </c>
    </row>
    <row r="20" spans="1:8">
      <c r="A20" s="40" t="s">
        <v>233</v>
      </c>
      <c r="B20" s="59">
        <v>6</v>
      </c>
      <c r="C20" s="63">
        <v>6.35</v>
      </c>
      <c r="D20" s="62">
        <v>6.35</v>
      </c>
      <c r="E20" s="125" t="s">
        <v>91</v>
      </c>
      <c r="F20" s="123" t="s">
        <v>181</v>
      </c>
      <c r="G20" s="112" t="s">
        <v>182</v>
      </c>
      <c r="H20" s="9" t="s">
        <v>183</v>
      </c>
    </row>
    <row r="21" spans="1:8">
      <c r="A21" s="40" t="s">
        <v>153</v>
      </c>
      <c r="B21" s="59">
        <v>6</v>
      </c>
      <c r="C21" s="63">
        <v>6.58</v>
      </c>
      <c r="D21" s="62">
        <v>6.58</v>
      </c>
      <c r="E21" s="118" t="s">
        <v>91</v>
      </c>
      <c r="F21" s="119" t="s">
        <v>186</v>
      </c>
      <c r="G21" s="113" t="s">
        <v>187</v>
      </c>
      <c r="H21" s="9" t="s">
        <v>188</v>
      </c>
    </row>
    <row r="22" spans="1:8">
      <c r="A22" s="40" t="s">
        <v>210</v>
      </c>
      <c r="B22" s="78">
        <v>1</v>
      </c>
      <c r="C22" s="63">
        <v>3.17</v>
      </c>
      <c r="D22" s="63">
        <v>3.17</v>
      </c>
      <c r="E22" s="50" t="s">
        <v>91</v>
      </c>
      <c r="F22" s="50" t="s">
        <v>209</v>
      </c>
      <c r="G22" s="112" t="s">
        <v>211</v>
      </c>
      <c r="H22" s="9"/>
    </row>
    <row r="23" spans="1:8" ht="15.75" thickBot="1">
      <c r="H23" s="79"/>
    </row>
    <row r="24" spans="1:8" ht="15.75" thickBot="1">
      <c r="B24" s="94" t="s">
        <v>235</v>
      </c>
      <c r="C24" s="95">
        <f>SUM(D3:D22)</f>
        <v>305.59999999999997</v>
      </c>
      <c r="H24" s="79"/>
    </row>
    <row r="25" spans="1:8">
      <c r="H25" s="79"/>
    </row>
    <row r="26" spans="1:8">
      <c r="H26" s="79"/>
    </row>
  </sheetData>
  <hyperlinks>
    <hyperlink ref="G3" r:id="rId1" display="https://www.google.com/url?q=http://www.adjustablelockingtech.com/products_variloc_stainless_mounting-flange.php&amp;sa=D&amp;usg=ALhdy2-OJxG3dBSMsJn94UzcS8kmEwDPdQ"/>
    <hyperlink ref="G4" r:id="rId2" display="https://www.google.com/url?q=http://www.mcmaster.com/%23%3Dqoct67&amp;sa=D&amp;usg=ALhdy28UHoLZQIksYZ2DkJN5teK0Dp-DWA"/>
    <hyperlink ref="G5" r:id="rId3" display="https://www.google.com/url?q=http://www.amazon.com/80-20-Inc-Standard-Slide-In/dp/B006YVZMKM/ref%3Dsr_1_1?ie%3DUTF8%26qid%3D1392991953%26sr%3D8-1%26keywords%3Dstandard%2Bslide%2Bin%2BT-Nut&amp;sa=D&amp;usg=ALhdy28bJWV16nATYbe0iMqNAckPmpXd5g"/>
    <hyperlink ref="F11" r:id="rId4" location="8975K921" tooltip="Close"/>
    <hyperlink ref="F15" r:id="rId5" location="8975K11"/>
    <hyperlink ref="F16" r:id="rId6" location="8560K266"/>
    <hyperlink ref="F18" r:id="rId7" location="91255A537" display="http://www.mcmaster.com/ - 91255A537"/>
    <hyperlink ref="F19" r:id="rId8" location="94804A029"/>
    <hyperlink ref="F20" r:id="rId9" location="91500A537"/>
    <hyperlink ref="F7" r:id="rId10" location="47065T101" display="http://www.mcmaster.com/ - 47065T101"/>
    <hyperlink ref="F21" r:id="rId11" location="90291A533"/>
    <hyperlink ref="G8" r:id="rId12" location="thumb-screw-fasteners/=rrj2k0"/>
    <hyperlink ref="G9" r:id="rId13" location="socket-head-cap-screws/=rrj4wg"/>
  </hyperlinks>
  <pageMargins left="0.7" right="0.7" top="0.75" bottom="0.75" header="0.3" footer="0.3"/>
  <pageSetup scale="40" orientation="landscape" r:id="rId14"/>
  <headerFooter>
    <oddHeader>&amp;RMSD P14045 Bill of Materials 5/8/2014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60"/>
  <sheetViews>
    <sheetView view="pageLayout" topLeftCell="A30" zoomScale="70" zoomScaleNormal="80" zoomScalePageLayoutView="70" workbookViewId="0">
      <selection activeCell="F30" sqref="F30"/>
    </sheetView>
  </sheetViews>
  <sheetFormatPr defaultRowHeight="15"/>
  <cols>
    <col min="1" max="1" width="36" customWidth="1"/>
    <col min="2" max="3" width="12" customWidth="1"/>
    <col min="4" max="4" width="11.5703125" bestFit="1" customWidth="1"/>
    <col min="5" max="5" width="16.5703125" customWidth="1"/>
    <col min="6" max="6" width="26.28515625" customWidth="1"/>
    <col min="7" max="7" width="134.42578125" customWidth="1"/>
  </cols>
  <sheetData>
    <row r="1" spans="1:7" s="79" customFormat="1">
      <c r="A1" s="29" t="s">
        <v>124</v>
      </c>
      <c r="B1" s="98"/>
      <c r="C1" s="98"/>
      <c r="D1" s="98"/>
      <c r="E1" s="98"/>
      <c r="F1" s="98"/>
      <c r="G1" s="98"/>
    </row>
    <row r="2" spans="1:7">
      <c r="A2" s="10" t="s">
        <v>0</v>
      </c>
      <c r="B2" s="11" t="s">
        <v>1</v>
      </c>
      <c r="C2" s="10" t="s">
        <v>2</v>
      </c>
      <c r="D2" s="10" t="s">
        <v>3</v>
      </c>
      <c r="E2" s="11" t="s">
        <v>4</v>
      </c>
      <c r="F2" s="4" t="s">
        <v>5</v>
      </c>
      <c r="G2" s="4" t="s">
        <v>6</v>
      </c>
    </row>
    <row r="3" spans="1:7">
      <c r="A3" s="12" t="s">
        <v>11</v>
      </c>
      <c r="B3" s="13">
        <v>1</v>
      </c>
      <c r="C3" s="72">
        <v>39.950000000000003</v>
      </c>
      <c r="D3" s="15">
        <f>C3*B3</f>
        <v>39.950000000000003</v>
      </c>
      <c r="E3" s="6" t="s">
        <v>12</v>
      </c>
      <c r="F3" s="17">
        <v>2171410</v>
      </c>
      <c r="G3" s="5" t="s">
        <v>13</v>
      </c>
    </row>
    <row r="4" spans="1:7">
      <c r="A4" s="12" t="s">
        <v>14</v>
      </c>
      <c r="B4" s="13">
        <v>2</v>
      </c>
      <c r="C4" s="14">
        <v>49.95</v>
      </c>
      <c r="D4" s="15">
        <f t="shared" ref="D4:D5" si="0">C4*B4</f>
        <v>99.9</v>
      </c>
      <c r="E4" s="6" t="s">
        <v>12</v>
      </c>
      <c r="F4" s="17">
        <v>2007193</v>
      </c>
      <c r="G4" s="5" t="s">
        <v>15</v>
      </c>
    </row>
    <row r="5" spans="1:7">
      <c r="A5" s="12" t="s">
        <v>16</v>
      </c>
      <c r="B5" s="13">
        <v>1</v>
      </c>
      <c r="C5" s="15">
        <v>299</v>
      </c>
      <c r="D5" s="15">
        <f t="shared" si="0"/>
        <v>299</v>
      </c>
      <c r="E5" s="6" t="s">
        <v>12</v>
      </c>
      <c r="F5" s="17">
        <v>28962</v>
      </c>
      <c r="G5" s="5" t="s">
        <v>17</v>
      </c>
    </row>
    <row r="6" spans="1:7" ht="15.75" thickBot="1">
      <c r="A6" s="98"/>
      <c r="B6" s="99"/>
      <c r="C6" s="99"/>
      <c r="D6" s="99"/>
      <c r="E6" s="99"/>
      <c r="F6" s="99"/>
      <c r="G6" s="99"/>
    </row>
    <row r="7" spans="1:7" ht="15.75" thickBot="1">
      <c r="A7" s="79"/>
      <c r="B7" s="79"/>
      <c r="C7" s="100" t="s">
        <v>235</v>
      </c>
      <c r="D7" s="101">
        <f>SUM(D3:D5)</f>
        <v>438.85</v>
      </c>
      <c r="E7" s="79"/>
      <c r="F7" s="79"/>
      <c r="G7" s="79"/>
    </row>
    <row r="8" spans="1:7">
      <c r="A8" s="79"/>
      <c r="B8" s="79"/>
      <c r="C8" s="79"/>
      <c r="D8" s="79"/>
      <c r="E8" s="79"/>
      <c r="F8" s="79"/>
      <c r="G8" s="79"/>
    </row>
    <row r="11" spans="1:7">
      <c r="A11" s="30" t="s">
        <v>242</v>
      </c>
      <c r="B11" s="98"/>
      <c r="C11" s="98"/>
      <c r="D11" s="98"/>
      <c r="E11" s="98"/>
      <c r="F11" s="98"/>
      <c r="G11" s="98"/>
    </row>
    <row r="12" spans="1:7">
      <c r="A12" s="10" t="s">
        <v>0</v>
      </c>
      <c r="B12" s="11" t="s">
        <v>1</v>
      </c>
      <c r="C12" s="10" t="s">
        <v>2</v>
      </c>
      <c r="D12" s="10" t="s">
        <v>3</v>
      </c>
      <c r="E12" s="11" t="s">
        <v>4</v>
      </c>
      <c r="F12" s="4" t="s">
        <v>5</v>
      </c>
      <c r="G12" s="4" t="s">
        <v>6</v>
      </c>
    </row>
    <row r="13" spans="1:7">
      <c r="A13" s="12" t="s">
        <v>8</v>
      </c>
      <c r="B13" s="46">
        <v>6</v>
      </c>
      <c r="C13" s="44">
        <v>12.99</v>
      </c>
      <c r="D13" s="44">
        <f>C13*B13</f>
        <v>77.94</v>
      </c>
      <c r="E13" s="16" t="s">
        <v>9</v>
      </c>
      <c r="F13" s="16" t="s">
        <v>126</v>
      </c>
      <c r="G13" s="47" t="s">
        <v>10</v>
      </c>
    </row>
    <row r="14" spans="1:7">
      <c r="A14" s="12" t="s">
        <v>25</v>
      </c>
      <c r="B14" s="18">
        <v>1</v>
      </c>
      <c r="C14" s="19">
        <v>2.5499999999999998</v>
      </c>
      <c r="D14" s="15">
        <f t="shared" ref="D14:D24" si="1">C14*B14</f>
        <v>2.5499999999999998</v>
      </c>
      <c r="E14" s="6" t="s">
        <v>26</v>
      </c>
      <c r="F14" s="6" t="s">
        <v>27</v>
      </c>
      <c r="G14" s="5" t="s">
        <v>28</v>
      </c>
    </row>
    <row r="15" spans="1:7">
      <c r="A15" s="12" t="s">
        <v>29</v>
      </c>
      <c r="B15" s="18">
        <v>1</v>
      </c>
      <c r="C15" s="19">
        <v>0.92</v>
      </c>
      <c r="D15" s="15">
        <f t="shared" si="1"/>
        <v>0.92</v>
      </c>
      <c r="E15" s="6" t="s">
        <v>26</v>
      </c>
      <c r="F15" s="6" t="s">
        <v>30</v>
      </c>
      <c r="G15" s="5" t="s">
        <v>31</v>
      </c>
    </row>
    <row r="16" spans="1:7">
      <c r="A16" s="20" t="s">
        <v>32</v>
      </c>
      <c r="B16" s="18">
        <v>1</v>
      </c>
      <c r="C16" s="19">
        <v>1.61</v>
      </c>
      <c r="D16" s="15">
        <f t="shared" si="1"/>
        <v>1.61</v>
      </c>
      <c r="E16" s="6" t="s">
        <v>26</v>
      </c>
      <c r="F16" s="6" t="s">
        <v>33</v>
      </c>
      <c r="G16" s="5" t="s">
        <v>34</v>
      </c>
    </row>
    <row r="17" spans="1:7">
      <c r="A17" s="20" t="s">
        <v>35</v>
      </c>
      <c r="B17" s="18">
        <v>1</v>
      </c>
      <c r="C17" s="19">
        <v>3.69</v>
      </c>
      <c r="D17" s="15">
        <f t="shared" si="1"/>
        <v>3.69</v>
      </c>
      <c r="E17" s="6" t="s">
        <v>26</v>
      </c>
      <c r="F17" s="6" t="s">
        <v>36</v>
      </c>
      <c r="G17" s="5" t="s">
        <v>37</v>
      </c>
    </row>
    <row r="18" spans="1:7">
      <c r="A18" s="20" t="s">
        <v>47</v>
      </c>
      <c r="B18" s="18">
        <v>1</v>
      </c>
      <c r="C18" s="19">
        <v>0.66</v>
      </c>
      <c r="D18" s="15">
        <f t="shared" si="1"/>
        <v>0.66</v>
      </c>
      <c r="E18" s="21" t="s">
        <v>26</v>
      </c>
      <c r="F18" s="6" t="s">
        <v>48</v>
      </c>
      <c r="G18" s="5" t="s">
        <v>49</v>
      </c>
    </row>
    <row r="19" spans="1:7">
      <c r="A19" s="20" t="s">
        <v>72</v>
      </c>
      <c r="B19" s="18">
        <v>5</v>
      </c>
      <c r="C19" s="19">
        <v>0.56000000000000005</v>
      </c>
      <c r="D19" s="15">
        <f t="shared" si="1"/>
        <v>2.8000000000000003</v>
      </c>
      <c r="E19" s="21" t="s">
        <v>26</v>
      </c>
      <c r="F19" s="6" t="s">
        <v>73</v>
      </c>
      <c r="G19" s="5" t="s">
        <v>74</v>
      </c>
    </row>
    <row r="20" spans="1:7">
      <c r="A20" s="20" t="s">
        <v>75</v>
      </c>
      <c r="B20" s="18">
        <v>15</v>
      </c>
      <c r="C20" s="19">
        <v>0.68</v>
      </c>
      <c r="D20" s="15">
        <f t="shared" si="1"/>
        <v>10.200000000000001</v>
      </c>
      <c r="E20" s="21" t="s">
        <v>26</v>
      </c>
      <c r="F20" s="6" t="s">
        <v>76</v>
      </c>
      <c r="G20" s="5" t="s">
        <v>77</v>
      </c>
    </row>
    <row r="21" spans="1:7">
      <c r="A21" s="20" t="s">
        <v>78</v>
      </c>
      <c r="B21" s="18">
        <v>1</v>
      </c>
      <c r="C21" s="19">
        <v>7.18</v>
      </c>
      <c r="D21" s="15">
        <f t="shared" si="1"/>
        <v>7.18</v>
      </c>
      <c r="E21" s="21" t="s">
        <v>26</v>
      </c>
      <c r="F21" s="6" t="s">
        <v>79</v>
      </c>
      <c r="G21" s="5" t="s">
        <v>80</v>
      </c>
    </row>
    <row r="22" spans="1:7">
      <c r="A22" s="12" t="s">
        <v>81</v>
      </c>
      <c r="B22" s="13">
        <v>1</v>
      </c>
      <c r="C22" s="19">
        <v>12.99</v>
      </c>
      <c r="D22" s="15">
        <f t="shared" si="1"/>
        <v>12.99</v>
      </c>
      <c r="E22" s="21" t="s">
        <v>82</v>
      </c>
      <c r="F22" s="21" t="s">
        <v>83</v>
      </c>
      <c r="G22" s="5" t="s">
        <v>84</v>
      </c>
    </row>
    <row r="23" spans="1:7">
      <c r="A23" s="20" t="s">
        <v>102</v>
      </c>
      <c r="B23" s="18">
        <v>1</v>
      </c>
      <c r="C23" s="19">
        <v>82.99</v>
      </c>
      <c r="D23" s="15">
        <f t="shared" si="1"/>
        <v>82.99</v>
      </c>
      <c r="E23" s="21" t="s">
        <v>103</v>
      </c>
      <c r="F23" s="6" t="s">
        <v>104</v>
      </c>
      <c r="G23" s="5" t="s">
        <v>105</v>
      </c>
    </row>
    <row r="24" spans="1:7" ht="26.25">
      <c r="A24" s="28" t="s">
        <v>130</v>
      </c>
      <c r="B24" s="31">
        <v>1</v>
      </c>
      <c r="C24" s="41">
        <v>0.99</v>
      </c>
      <c r="D24" s="15">
        <f t="shared" si="1"/>
        <v>0.99</v>
      </c>
      <c r="E24" s="42" t="s">
        <v>119</v>
      </c>
      <c r="F24" s="9"/>
      <c r="G24" s="9"/>
    </row>
    <row r="25" spans="1:7">
      <c r="A25" s="45" t="s">
        <v>212</v>
      </c>
      <c r="B25" s="80">
        <v>2</v>
      </c>
      <c r="C25" s="41">
        <v>1.81</v>
      </c>
      <c r="D25" s="84">
        <f>C25*B25</f>
        <v>3.62</v>
      </c>
      <c r="E25" s="9" t="s">
        <v>26</v>
      </c>
      <c r="F25" s="9" t="s">
        <v>224</v>
      </c>
      <c r="G25" s="85" t="s">
        <v>213</v>
      </c>
    </row>
    <row r="26" spans="1:7">
      <c r="A26" s="45" t="s">
        <v>214</v>
      </c>
      <c r="B26" s="80">
        <v>4</v>
      </c>
      <c r="C26" s="41">
        <v>0.23</v>
      </c>
      <c r="D26" s="84">
        <f>C26*B26</f>
        <v>0.92</v>
      </c>
      <c r="E26" s="9" t="s">
        <v>26</v>
      </c>
      <c r="F26" t="s">
        <v>228</v>
      </c>
      <c r="G26" s="85" t="s">
        <v>215</v>
      </c>
    </row>
    <row r="27" spans="1:7" ht="39">
      <c r="A27" s="92" t="s">
        <v>216</v>
      </c>
      <c r="B27" s="80" t="s">
        <v>225</v>
      </c>
      <c r="C27" s="80"/>
      <c r="D27" s="80"/>
      <c r="E27" s="88"/>
      <c r="F27" s="9"/>
      <c r="G27" s="9"/>
    </row>
    <row r="28" spans="1:7">
      <c r="A28" s="93" t="s">
        <v>217</v>
      </c>
      <c r="B28" s="80">
        <v>1</v>
      </c>
      <c r="C28" s="80"/>
      <c r="D28" s="80"/>
      <c r="E28" s="88"/>
      <c r="F28" s="9"/>
      <c r="G28" s="9"/>
    </row>
    <row r="29" spans="1:7" ht="15.75" thickBot="1">
      <c r="C29" s="81"/>
      <c r="D29" s="81"/>
    </row>
    <row r="30" spans="1:7" ht="15.75" thickBot="1">
      <c r="C30" s="96" t="s">
        <v>235</v>
      </c>
      <c r="D30" s="97">
        <f>SUM(D13:D28)</f>
        <v>209.05999999999997</v>
      </c>
    </row>
    <row r="34" spans="1:8">
      <c r="A34" s="30" t="s">
        <v>125</v>
      </c>
      <c r="B34" s="98"/>
      <c r="C34" s="98"/>
      <c r="D34" s="98"/>
      <c r="E34" s="98"/>
      <c r="F34" s="98"/>
      <c r="G34" s="98"/>
    </row>
    <row r="35" spans="1:8">
      <c r="A35" s="10" t="s">
        <v>0</v>
      </c>
      <c r="B35" s="11" t="s">
        <v>1</v>
      </c>
      <c r="C35" s="10" t="s">
        <v>2</v>
      </c>
      <c r="D35" s="10" t="s">
        <v>3</v>
      </c>
      <c r="E35" s="11" t="s">
        <v>4</v>
      </c>
      <c r="F35" s="4" t="s">
        <v>5</v>
      </c>
      <c r="G35" s="4" t="s">
        <v>6</v>
      </c>
    </row>
    <row r="36" spans="1:8">
      <c r="A36" s="20" t="s">
        <v>38</v>
      </c>
      <c r="B36" s="18">
        <v>1</v>
      </c>
      <c r="C36" s="19">
        <v>3.3</v>
      </c>
      <c r="D36" s="15">
        <v>3.3</v>
      </c>
      <c r="E36" s="6" t="s">
        <v>26</v>
      </c>
      <c r="F36" s="6" t="s">
        <v>39</v>
      </c>
      <c r="G36" s="5" t="s">
        <v>40</v>
      </c>
    </row>
    <row r="37" spans="1:8">
      <c r="A37" s="20" t="s">
        <v>63</v>
      </c>
      <c r="B37" s="18">
        <v>2</v>
      </c>
      <c r="C37" s="19">
        <v>5.83</v>
      </c>
      <c r="D37" s="15">
        <v>11.66</v>
      </c>
      <c r="E37" s="21" t="s">
        <v>26</v>
      </c>
      <c r="F37" s="6" t="s">
        <v>64</v>
      </c>
      <c r="G37" s="5" t="s">
        <v>65</v>
      </c>
    </row>
    <row r="38" spans="1:8">
      <c r="A38" s="20" t="s">
        <v>66</v>
      </c>
      <c r="B38" s="18">
        <v>1</v>
      </c>
      <c r="C38" s="19">
        <v>61.88</v>
      </c>
      <c r="D38" s="15">
        <v>61.88</v>
      </c>
      <c r="E38" s="21" t="s">
        <v>26</v>
      </c>
      <c r="F38" s="6" t="s">
        <v>67</v>
      </c>
      <c r="G38" s="5" t="s">
        <v>68</v>
      </c>
    </row>
    <row r="39" spans="1:8" ht="26.25">
      <c r="A39" s="20" t="s">
        <v>69</v>
      </c>
      <c r="B39" s="18">
        <v>1</v>
      </c>
      <c r="C39" s="19">
        <v>3.95</v>
      </c>
      <c r="D39" s="15">
        <v>3.95</v>
      </c>
      <c r="E39" s="21" t="s">
        <v>70</v>
      </c>
      <c r="F39" s="17">
        <v>1207</v>
      </c>
      <c r="G39" s="5" t="s">
        <v>71</v>
      </c>
    </row>
    <row r="40" spans="1:8" ht="30" customHeight="1">
      <c r="A40" s="28" t="s">
        <v>18</v>
      </c>
      <c r="B40" s="31">
        <v>5</v>
      </c>
      <c r="C40" s="37">
        <v>41</v>
      </c>
      <c r="D40" s="15">
        <v>205</v>
      </c>
      <c r="E40" s="38" t="s">
        <v>20</v>
      </c>
      <c r="F40" s="38" t="s">
        <v>19</v>
      </c>
      <c r="G40" s="39"/>
    </row>
    <row r="41" spans="1:8">
      <c r="A41" s="26" t="s">
        <v>21</v>
      </c>
      <c r="B41" s="18">
        <v>2</v>
      </c>
      <c r="C41" s="82">
        <v>5</v>
      </c>
      <c r="D41" s="83">
        <v>10</v>
      </c>
      <c r="E41" s="35" t="s">
        <v>22</v>
      </c>
      <c r="F41" s="35" t="s">
        <v>23</v>
      </c>
      <c r="G41" s="5" t="s">
        <v>24</v>
      </c>
      <c r="H41" s="86"/>
    </row>
    <row r="42" spans="1:8">
      <c r="A42" s="93" t="s">
        <v>218</v>
      </c>
      <c r="B42" s="80">
        <v>5</v>
      </c>
      <c r="C42" s="87">
        <v>2.84</v>
      </c>
      <c r="D42" s="87">
        <v>14.2</v>
      </c>
      <c r="E42" s="89" t="s">
        <v>26</v>
      </c>
      <c r="F42" s="9" t="s">
        <v>226</v>
      </c>
      <c r="G42" s="85" t="s">
        <v>219</v>
      </c>
    </row>
    <row r="43" spans="1:8" ht="15.75" thickBot="1">
      <c r="A43" s="133"/>
      <c r="B43" s="81"/>
      <c r="C43" s="129"/>
      <c r="D43" s="129"/>
      <c r="E43" s="130"/>
      <c r="F43" s="79"/>
      <c r="G43" s="131"/>
    </row>
    <row r="44" spans="1:8" ht="15.75" thickBot="1">
      <c r="A44" s="133"/>
      <c r="B44" s="81"/>
      <c r="C44" s="134" t="s">
        <v>235</v>
      </c>
      <c r="D44" s="135">
        <f>SUM(D36:D42)</f>
        <v>309.99</v>
      </c>
      <c r="E44" s="130"/>
      <c r="F44" s="79"/>
      <c r="G44" s="131"/>
    </row>
    <row r="45" spans="1:8">
      <c r="A45" s="133"/>
      <c r="B45" s="81"/>
      <c r="C45" s="129"/>
      <c r="D45" s="129"/>
      <c r="E45" s="130"/>
      <c r="F45" s="79"/>
      <c r="G45" s="131"/>
    </row>
    <row r="46" spans="1:8">
      <c r="A46" s="133"/>
      <c r="B46" s="81"/>
      <c r="C46" s="129"/>
      <c r="D46" s="129"/>
      <c r="E46" s="130"/>
      <c r="F46" s="79"/>
      <c r="G46" s="131"/>
    </row>
    <row r="47" spans="1:8">
      <c r="A47" s="133"/>
      <c r="B47" s="81"/>
      <c r="C47" s="129"/>
      <c r="D47" s="129"/>
      <c r="E47" s="130"/>
      <c r="F47" s="79"/>
      <c r="G47" s="131"/>
    </row>
    <row r="48" spans="1:8">
      <c r="A48" s="132" t="s">
        <v>243</v>
      </c>
      <c r="B48" s="98"/>
      <c r="C48" s="98"/>
      <c r="D48" s="98"/>
      <c r="E48" s="98"/>
      <c r="F48" s="98"/>
      <c r="G48" s="98"/>
    </row>
    <row r="49" spans="1:7">
      <c r="A49" s="10" t="s">
        <v>0</v>
      </c>
      <c r="B49" s="11" t="s">
        <v>1</v>
      </c>
      <c r="C49" s="10" t="s">
        <v>2</v>
      </c>
      <c r="D49" s="10" t="s">
        <v>3</v>
      </c>
      <c r="E49" s="11" t="s">
        <v>4</v>
      </c>
      <c r="F49" s="4" t="s">
        <v>5</v>
      </c>
      <c r="G49" s="4" t="s">
        <v>6</v>
      </c>
    </row>
    <row r="50" spans="1:7">
      <c r="A50" s="20" t="s">
        <v>41</v>
      </c>
      <c r="B50" s="18">
        <v>4</v>
      </c>
      <c r="C50" s="19">
        <v>0.27</v>
      </c>
      <c r="D50" s="15">
        <v>1.08</v>
      </c>
      <c r="E50" s="21" t="s">
        <v>26</v>
      </c>
      <c r="F50" s="6" t="s">
        <v>42</v>
      </c>
      <c r="G50" s="5" t="s">
        <v>43</v>
      </c>
    </row>
    <row r="51" spans="1:7">
      <c r="A51" s="20" t="s">
        <v>44</v>
      </c>
      <c r="B51" s="18">
        <v>1</v>
      </c>
      <c r="C51" s="19">
        <v>1.47</v>
      </c>
      <c r="D51" s="15">
        <v>1.47</v>
      </c>
      <c r="E51" s="21" t="s">
        <v>26</v>
      </c>
      <c r="F51" s="6" t="s">
        <v>45</v>
      </c>
      <c r="G51" s="5" t="s">
        <v>46</v>
      </c>
    </row>
    <row r="52" spans="1:7">
      <c r="A52" s="20" t="s">
        <v>50</v>
      </c>
      <c r="B52" s="18">
        <v>2</v>
      </c>
      <c r="C52" s="19">
        <v>1.63</v>
      </c>
      <c r="D52" s="15">
        <v>3.26</v>
      </c>
      <c r="E52" s="21" t="s">
        <v>26</v>
      </c>
      <c r="F52" s="6" t="s">
        <v>51</v>
      </c>
      <c r="G52" s="5" t="s">
        <v>52</v>
      </c>
    </row>
    <row r="53" spans="1:7">
      <c r="A53" s="20" t="s">
        <v>53</v>
      </c>
      <c r="B53" s="18">
        <v>1</v>
      </c>
      <c r="C53" s="19">
        <v>1.63</v>
      </c>
      <c r="D53" s="15">
        <v>1.63</v>
      </c>
      <c r="E53" s="21" t="s">
        <v>26</v>
      </c>
      <c r="F53" s="6" t="s">
        <v>54</v>
      </c>
      <c r="G53" s="5" t="s">
        <v>55</v>
      </c>
    </row>
    <row r="54" spans="1:7">
      <c r="A54" s="20" t="s">
        <v>56</v>
      </c>
      <c r="B54" s="18">
        <v>1</v>
      </c>
      <c r="C54" s="19">
        <v>1.63</v>
      </c>
      <c r="D54" s="15">
        <v>1.63</v>
      </c>
      <c r="E54" s="21" t="s">
        <v>26</v>
      </c>
      <c r="F54" s="6" t="s">
        <v>57</v>
      </c>
      <c r="G54" s="5" t="s">
        <v>58</v>
      </c>
    </row>
    <row r="55" spans="1:7" ht="26.25">
      <c r="A55" s="20" t="s">
        <v>59</v>
      </c>
      <c r="B55" s="18">
        <v>2</v>
      </c>
      <c r="C55" s="19">
        <v>40</v>
      </c>
      <c r="D55" s="15">
        <v>80</v>
      </c>
      <c r="E55" s="21" t="s">
        <v>60</v>
      </c>
      <c r="F55" s="6" t="s">
        <v>61</v>
      </c>
      <c r="G55" s="5" t="s">
        <v>62</v>
      </c>
    </row>
    <row r="56" spans="1:7" ht="26.25">
      <c r="A56" s="32" t="s">
        <v>115</v>
      </c>
      <c r="B56" s="33">
        <v>1</v>
      </c>
      <c r="C56" s="22">
        <v>3.33</v>
      </c>
      <c r="D56" s="15">
        <v>3.33</v>
      </c>
      <c r="E56" s="34" t="s">
        <v>26</v>
      </c>
      <c r="F56" s="35" t="s">
        <v>116</v>
      </c>
      <c r="G56" s="36" t="s">
        <v>117</v>
      </c>
    </row>
    <row r="57" spans="1:7">
      <c r="A57" s="93" t="s">
        <v>220</v>
      </c>
      <c r="B57" s="80">
        <v>1</v>
      </c>
      <c r="C57" s="90">
        <v>4.28</v>
      </c>
      <c r="D57" s="87">
        <v>4.28</v>
      </c>
      <c r="E57" s="89" t="s">
        <v>26</v>
      </c>
      <c r="F57" s="9" t="s">
        <v>227</v>
      </c>
      <c r="G57" s="85" t="s">
        <v>221</v>
      </c>
    </row>
    <row r="58" spans="1:7">
      <c r="A58" s="93" t="s">
        <v>222</v>
      </c>
      <c r="B58" s="80">
        <v>2</v>
      </c>
      <c r="C58" s="90">
        <v>3.31</v>
      </c>
      <c r="D58" s="90">
        <v>6.62</v>
      </c>
      <c r="E58" s="91" t="s">
        <v>26</v>
      </c>
      <c r="F58" s="9" t="s">
        <v>229</v>
      </c>
      <c r="G58" s="85" t="s">
        <v>223</v>
      </c>
    </row>
    <row r="59" spans="1:7" ht="15.75" thickBot="1"/>
    <row r="60" spans="1:7" ht="16.5" customHeight="1" thickBot="1">
      <c r="C60" s="136" t="s">
        <v>235</v>
      </c>
      <c r="D60" s="137">
        <f>SUM(D50:D58)</f>
        <v>103.3</v>
      </c>
    </row>
  </sheetData>
  <hyperlinks>
    <hyperlink ref="G3" r:id="rId1" display="https://www.google.com/url?q=http://www.parallax.com/product/29321&amp;sa=D&amp;usg=ALhdy29a06JDComu3-igW2qsIlEH2fvFbg"/>
    <hyperlink ref="G4" r:id="rId2" display="https://www.google.com/url?q=http://www.parallax.com/product/29144&amp;sa=D&amp;usg=ALhdy29sZHfLeF_cAubm1g528XXW-HYZ3A"/>
    <hyperlink ref="G5" r:id="rId3" display="https://www.google.com/url?q=http://www.parallax.com/product/28962&amp;sa=D&amp;usg=ALhdy28L9mABcRLil6-PWchJDRh-wmYOjw"/>
    <hyperlink ref="G13" r:id="rId4" display="https://www.google.com/url?q=http://www.ti.com/tool/ek-tm4c123gxl&amp;sa=D&amp;usg=ALhdy28UhJPrdW21-C_Z4dOUXGsl4vJOhA"/>
    <hyperlink ref="G14" r:id="rId5" display="https://www.google.com/url?q=http://www.digikey.com/product-detail/en/LM2576T-5.0%252FNOPB/LM2576T-5.0%252FNOPB-ND/212636&amp;sa=D&amp;usg=ALhdy28CgMgV7H2wlt-uK-oo4D4VCqDFgQ"/>
    <hyperlink ref="G15" r:id="rId6" display="https://www.google.com/url?q=http://www.digikey.com/product-search/en?WT.z_header%3Dsearch_go%26lang%3Den%26site%3Dus%26keywords%3D987-1318-ND%26x%3D0%26y%3D0%26formaction%3Don&amp;sa=D&amp;usg=ALhdy2_g-_3YfxHRqaE_zeBXCa4CIt_S3g"/>
    <hyperlink ref="G16" r:id="rId7" display="https://www.google.com/url?q=http://www.digikey.com/product-search/en?WT.z_header%3Dsearch_go%26lang%3Den%26site%3Dus%26keywords%3D450-1720-ND%26x%3D0%26y%3D0%26formaction%3Don&amp;sa=D&amp;usg=ALhdy2-2rQ9YIVCBOipoxEwosmjza9EtOg"/>
    <hyperlink ref="G17" r:id="rId8" display="https://www.google.com/url?q=http://www.digikey.com/product-search/en?WT.z_header%3Dsearch_go%26lang%3Den%26site%3Dus%26keywords%3D839-1124-ND%26x%3D0%26y%3D0%26formaction%3Don&amp;sa=D&amp;usg=ALhdy2-u4xgqJffk2zBW4AZvENKUPhc1xA"/>
    <hyperlink ref="G22" r:id="rId9" display="https://www.google.com/url?q=http://www.vexrobotics.com/276-2159.html&amp;sa=D&amp;usg=ALhdy29uA4P5zb55eEtaLl__XTCAYEjnYg"/>
    <hyperlink ref="G23" r:id="rId10" display="https://www.google.com/url?q=http://www.batteriesplus.com/product_search/42359-20Ah-Deep-Cycle-Werker-AGM-Battery-WKDC12--20NB.aspx&amp;sa=D&amp;usg=ALhdy2_c80WAKnavmNKsX8FthRd995PMVw"/>
    <hyperlink ref="G26" r:id="rId11"/>
    <hyperlink ref="G25" r:id="rId12"/>
    <hyperlink ref="G36" r:id="rId13" display="https://www.google.com/url?q=http://www.digikey.com/product-search/en?WT.z_header%3Dsearch_go%26lang%3Den%26site%3Dus%26keywords%3DAE10418-ND%26x%3D0%26y%3D0%26formaction%3Don&amp;sa=D&amp;usg=ALhdy2_zsjk217CcoeSEX98LObGoZO1nZw"/>
    <hyperlink ref="G37" r:id="rId14" display="https://www.google.com/url?q=http://www.digikey.com/product-detail/en/TSC2003IPWR/296-14340-1-ND/528617&amp;sa=D&amp;usg=ALhdy28Hf5qXvy2kRns6EG2m4SFJSY1NrQ"/>
    <hyperlink ref="G38" r:id="rId15" display="https://www.google.com/url?q=http://www.digikey.com/product-detail/en/FTAS00-84AS4/360-2447-ND/2344771&amp;sa=D&amp;usg=ALhdy2_kc1evKjlyrJ9F2yIRx7BifoTqLQ"/>
    <hyperlink ref="G39" r:id="rId16" display="https://www.google.com/url?q=http://www.adafruit.com/products/1207%23Distributors&amp;sa=D&amp;usg=ALhdy2_T4aXuGRRkeuyu1nzGOfFhnap_jw"/>
    <hyperlink ref="G41" r:id="rId17" display="https://www.google.com/url?q=http://www.alliedelec.com/search/productdetail.aspx?SKU%3D70164561&amp;sa=D&amp;usg=ALhdy2-N22KwhFR4YEmordfDcsmuVc7udw"/>
    <hyperlink ref="G42" r:id="rId18"/>
    <hyperlink ref="G50" r:id="rId19" display="https://www.google.com/url?q=http://www.digikey.com/product-detail/en/EVQ-11U05R/P8083SCT-ND/259568&amp;sa=D&amp;usg=ALhdy2-CnDJijJJ_VAGnYfn3owGZrJshFg"/>
    <hyperlink ref="G51" r:id="rId20" display="https://www.google.com/url?q=http://www.digikey.com/product-detail/en/320.01E11RED/EG1325-ND/101415&amp;sa=D&amp;usg=ALhdy29BDKxUp38rowQ9SsusSxXGDC4wfg"/>
    <hyperlink ref="G52" r:id="rId21" display="https://www.google.com/url?q=http://www.digikey.com/product-detail/en/320.01E11WHT/EG1328-ND/101418&amp;sa=D&amp;usg=ALhdy2_jzixq9lv0PKAIS7n5YOeK-rWeWQ"/>
    <hyperlink ref="G53" r:id="rId22" display="https://www.google.com/url?q=http://www.digikey.com/product-detail/en/320E11BLU/EG2550-ND/379014&amp;sa=D&amp;usg=ALhdy29QpsIbUq_TMGc4tazjGw1YoePn9g"/>
    <hyperlink ref="G54" r:id="rId23" display="https://www.google.com/url?q=http://www.digikey.com/product-detail/en/320.01E11YEL/EG2555-ND/379019&amp;sa=D&amp;usg=ALhdy28fMZ5do5-M6TzRZzWil4Q4XcwUoA"/>
    <hyperlink ref="G55" r:id="rId24" display="https://www.google.com/url?q=http://www.inmojo.com/store/jeff-rowberg/item/wt12-uart-bluetooth-breakout-board/&amp;sa=D&amp;usg=ALhdy2-k4lVm-qnZ4CHGbOtR6wIxMG3mhQ"/>
    <hyperlink ref="G56" r:id="rId25" display="https://www.google.com/url?q=http://www.digikey.com/product-detail/en/RL6215/HM1070-ND/2094808&amp;sa=D&amp;usg=ALhdy2_wRrQTBYbNb2TNmRZBr4VbIBDWWQ"/>
    <hyperlink ref="G57" r:id="rId26"/>
    <hyperlink ref="G58" r:id="rId27"/>
  </hyperlinks>
  <pageMargins left="0.7" right="0.7" top="0.75" bottom="0.75" header="0.3" footer="0.3"/>
  <pageSetup scale="49" orientation="landscape" r:id="rId28"/>
  <headerFooter>
    <oddHeader xml:space="preserve">&amp;RMSD P14045 Bill of Materials 5/8/2014
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22"/>
  <sheetViews>
    <sheetView tabSelected="1" view="pageLayout" topLeftCell="A8" zoomScaleNormal="80" workbookViewId="0">
      <selection activeCell="A13" sqref="A13:XFD13"/>
    </sheetView>
  </sheetViews>
  <sheetFormatPr defaultRowHeight="15"/>
  <cols>
    <col min="1" max="1" width="21.28515625" customWidth="1"/>
    <col min="3" max="3" width="11.140625" customWidth="1"/>
    <col min="4" max="4" width="13.85546875" customWidth="1"/>
    <col min="5" max="5" width="19" customWidth="1"/>
    <col min="6" max="6" width="24" bestFit="1" customWidth="1"/>
    <col min="7" max="7" width="135.140625" customWidth="1"/>
    <col min="8" max="8" width="18.85546875" bestFit="1" customWidth="1"/>
  </cols>
  <sheetData>
    <row r="1" spans="1:8" s="79" customFormat="1">
      <c r="A1" s="127" t="s">
        <v>127</v>
      </c>
      <c r="B1" s="126"/>
      <c r="C1" s="126"/>
      <c r="D1" s="126"/>
      <c r="E1" s="98"/>
      <c r="F1" s="98"/>
      <c r="G1" s="98"/>
      <c r="H1" s="98"/>
    </row>
    <row r="2" spans="1:8">
      <c r="A2" s="10" t="s">
        <v>0</v>
      </c>
      <c r="B2" s="51" t="s">
        <v>1</v>
      </c>
      <c r="C2" s="51" t="s">
        <v>2</v>
      </c>
      <c r="D2" s="51" t="s">
        <v>3</v>
      </c>
      <c r="E2" s="76" t="s">
        <v>4</v>
      </c>
      <c r="F2" s="77" t="s">
        <v>5</v>
      </c>
      <c r="G2" s="4" t="s">
        <v>162</v>
      </c>
      <c r="H2" s="4" t="s">
        <v>7</v>
      </c>
    </row>
    <row r="3" spans="1:8" ht="38.25">
      <c r="A3" s="25" t="s">
        <v>90</v>
      </c>
      <c r="B3" s="46">
        <v>4</v>
      </c>
      <c r="C3" s="72">
        <v>20.28</v>
      </c>
      <c r="D3" s="72">
        <f>C3*B3</f>
        <v>81.12</v>
      </c>
      <c r="E3" s="114" t="s">
        <v>91</v>
      </c>
      <c r="F3" s="115" t="s">
        <v>245</v>
      </c>
      <c r="G3" s="47" t="s">
        <v>92</v>
      </c>
      <c r="H3" s="7"/>
    </row>
    <row r="4" spans="1:8" ht="38.25">
      <c r="A4" s="25" t="s">
        <v>159</v>
      </c>
      <c r="B4" s="43">
        <v>2</v>
      </c>
      <c r="C4" s="73">
        <v>22.37</v>
      </c>
      <c r="D4" s="72">
        <f t="shared" ref="D4:D12" si="0">C4*B4</f>
        <v>44.74</v>
      </c>
      <c r="E4" s="114" t="s">
        <v>91</v>
      </c>
      <c r="F4" s="115" t="s">
        <v>93</v>
      </c>
      <c r="G4" s="47" t="s">
        <v>94</v>
      </c>
      <c r="H4" s="7"/>
    </row>
    <row r="5" spans="1:8" ht="38.25">
      <c r="A5" s="25" t="s">
        <v>161</v>
      </c>
      <c r="B5" s="46">
        <v>1</v>
      </c>
      <c r="C5" s="73">
        <v>2.98</v>
      </c>
      <c r="D5" s="72">
        <f t="shared" si="0"/>
        <v>2.98</v>
      </c>
      <c r="E5" s="114" t="s">
        <v>91</v>
      </c>
      <c r="F5" s="115" t="s">
        <v>98</v>
      </c>
      <c r="G5" s="47" t="s">
        <v>99</v>
      </c>
      <c r="H5" s="6" t="s">
        <v>100</v>
      </c>
    </row>
    <row r="6" spans="1:8" ht="25.5">
      <c r="A6" s="48" t="s">
        <v>189</v>
      </c>
      <c r="B6" s="52">
        <v>10</v>
      </c>
      <c r="C6" s="73">
        <v>8.4</v>
      </c>
      <c r="D6" s="72">
        <v>8.4</v>
      </c>
      <c r="E6" s="114" t="s">
        <v>91</v>
      </c>
      <c r="F6" s="115" t="s">
        <v>190</v>
      </c>
      <c r="G6" s="47" t="s">
        <v>191</v>
      </c>
      <c r="H6" s="7" t="s">
        <v>192</v>
      </c>
    </row>
    <row r="7" spans="1:8">
      <c r="A7" s="25" t="s">
        <v>106</v>
      </c>
      <c r="B7" s="43">
        <v>2</v>
      </c>
      <c r="C7" s="73">
        <v>5.27</v>
      </c>
      <c r="D7" s="72">
        <f t="shared" si="0"/>
        <v>10.54</v>
      </c>
      <c r="E7" s="114" t="s">
        <v>107</v>
      </c>
      <c r="F7" s="115">
        <v>89137</v>
      </c>
      <c r="G7" s="8" t="s">
        <v>193</v>
      </c>
      <c r="H7" s="7"/>
    </row>
    <row r="8" spans="1:8" ht="30">
      <c r="A8" s="25" t="s">
        <v>108</v>
      </c>
      <c r="B8" s="43">
        <v>2</v>
      </c>
      <c r="C8" s="73">
        <v>5.27</v>
      </c>
      <c r="D8" s="72">
        <f t="shared" si="0"/>
        <v>10.54</v>
      </c>
      <c r="E8" s="114" t="s">
        <v>107</v>
      </c>
      <c r="F8" s="114">
        <v>84028</v>
      </c>
      <c r="G8" s="107" t="s">
        <v>109</v>
      </c>
      <c r="H8" s="7"/>
    </row>
    <row r="9" spans="1:8" ht="25.5">
      <c r="A9" s="25" t="s">
        <v>160</v>
      </c>
      <c r="B9" s="43">
        <v>1</v>
      </c>
      <c r="C9" s="73">
        <v>1.53</v>
      </c>
      <c r="D9" s="72">
        <f t="shared" si="0"/>
        <v>1.53</v>
      </c>
      <c r="E9" s="114" t="s">
        <v>107</v>
      </c>
      <c r="F9" s="114">
        <v>301383</v>
      </c>
      <c r="G9" s="47" t="s">
        <v>110</v>
      </c>
      <c r="H9" s="7"/>
    </row>
    <row r="10" spans="1:8" ht="38.25">
      <c r="A10" s="25" t="s">
        <v>111</v>
      </c>
      <c r="B10" s="43">
        <v>2</v>
      </c>
      <c r="C10" s="73">
        <v>1.18</v>
      </c>
      <c r="D10" s="72">
        <f t="shared" si="0"/>
        <v>2.36</v>
      </c>
      <c r="E10" s="114" t="s">
        <v>107</v>
      </c>
      <c r="F10" s="114">
        <v>490433</v>
      </c>
      <c r="G10" s="8" t="s">
        <v>194</v>
      </c>
      <c r="H10" s="7"/>
    </row>
    <row r="11" spans="1:8" ht="38.25">
      <c r="A11" s="25" t="s">
        <v>112</v>
      </c>
      <c r="B11" s="43">
        <v>4</v>
      </c>
      <c r="C11" s="73">
        <v>1.18</v>
      </c>
      <c r="D11" s="72">
        <f t="shared" si="0"/>
        <v>4.72</v>
      </c>
      <c r="E11" s="114" t="s">
        <v>107</v>
      </c>
      <c r="F11" s="114">
        <v>605429</v>
      </c>
      <c r="G11" s="47" t="s">
        <v>113</v>
      </c>
      <c r="H11" s="7"/>
    </row>
    <row r="12" spans="1:8" ht="38.25">
      <c r="A12" s="25" t="s">
        <v>114</v>
      </c>
      <c r="B12" s="43">
        <v>1</v>
      </c>
      <c r="C12" s="73">
        <v>1.18</v>
      </c>
      <c r="D12" s="72">
        <f t="shared" si="0"/>
        <v>1.18</v>
      </c>
      <c r="E12" s="114" t="s">
        <v>107</v>
      </c>
      <c r="F12" s="114">
        <v>490434</v>
      </c>
      <c r="G12" s="8" t="s">
        <v>195</v>
      </c>
      <c r="H12" s="9"/>
    </row>
    <row r="13" spans="1:8" ht="39">
      <c r="A13" s="20" t="s">
        <v>118</v>
      </c>
      <c r="B13" s="43">
        <v>1</v>
      </c>
      <c r="C13" s="53">
        <v>3.49</v>
      </c>
      <c r="D13" s="53">
        <v>3.49</v>
      </c>
      <c r="E13" s="114" t="s">
        <v>119</v>
      </c>
      <c r="F13" s="114">
        <v>8657934</v>
      </c>
      <c r="G13" s="47" t="s">
        <v>120</v>
      </c>
      <c r="H13" s="9"/>
    </row>
    <row r="14" spans="1:8" ht="26.25">
      <c r="A14" s="20" t="s">
        <v>158</v>
      </c>
      <c r="B14" s="43">
        <v>1</v>
      </c>
      <c r="C14" s="53">
        <v>3.49</v>
      </c>
      <c r="D14" s="53">
        <v>3.49</v>
      </c>
      <c r="E14" s="114" t="s">
        <v>119</v>
      </c>
      <c r="F14" s="114">
        <v>8600371</v>
      </c>
      <c r="G14" s="47" t="s">
        <v>121</v>
      </c>
      <c r="H14" s="9"/>
    </row>
    <row r="15" spans="1:8">
      <c r="A15" s="45" t="s">
        <v>134</v>
      </c>
      <c r="B15" s="54">
        <v>1</v>
      </c>
      <c r="C15" s="56">
        <v>5.68</v>
      </c>
      <c r="D15" s="56">
        <f>B15*C15</f>
        <v>5.68</v>
      </c>
      <c r="E15" s="114" t="s">
        <v>107</v>
      </c>
      <c r="F15" s="114" t="s">
        <v>196</v>
      </c>
      <c r="G15" s="75" t="s">
        <v>197</v>
      </c>
      <c r="H15" s="9"/>
    </row>
    <row r="16" spans="1:8" ht="38.25">
      <c r="A16" s="45" t="s">
        <v>135</v>
      </c>
      <c r="B16" s="54">
        <v>2</v>
      </c>
      <c r="C16" s="56">
        <v>2.69</v>
      </c>
      <c r="D16" s="56">
        <v>2.69</v>
      </c>
      <c r="E16" s="114" t="s">
        <v>91</v>
      </c>
      <c r="F16" s="116" t="s">
        <v>198</v>
      </c>
      <c r="G16" s="49" t="s">
        <v>199</v>
      </c>
      <c r="H16" s="9" t="s">
        <v>200</v>
      </c>
    </row>
    <row r="17" spans="1:8" ht="25.5">
      <c r="A17" s="45" t="s">
        <v>136</v>
      </c>
      <c r="B17" s="54">
        <v>5</v>
      </c>
      <c r="C17" s="56">
        <v>10.81</v>
      </c>
      <c r="D17" s="56">
        <v>10.81</v>
      </c>
      <c r="E17" s="114" t="s">
        <v>91</v>
      </c>
      <c r="F17" s="116" t="s">
        <v>201</v>
      </c>
      <c r="G17" s="49" t="s">
        <v>202</v>
      </c>
      <c r="H17" s="9" t="s">
        <v>203</v>
      </c>
    </row>
    <row r="18" spans="1:8" ht="38.25">
      <c r="A18" s="45" t="s">
        <v>234</v>
      </c>
      <c r="B18" s="50">
        <v>7.42</v>
      </c>
      <c r="C18" s="56">
        <v>2.8</v>
      </c>
      <c r="D18" s="56">
        <f>C18*B18</f>
        <v>20.776</v>
      </c>
      <c r="E18" s="128" t="s">
        <v>139</v>
      </c>
      <c r="F18" s="116"/>
      <c r="G18" s="49" t="s">
        <v>138</v>
      </c>
      <c r="H18" s="9"/>
    </row>
    <row r="19" spans="1:8" ht="45" customHeight="1">
      <c r="A19" s="45" t="s">
        <v>141</v>
      </c>
      <c r="B19" s="50">
        <v>1</v>
      </c>
      <c r="C19" s="56">
        <v>27.5</v>
      </c>
      <c r="D19" s="56">
        <f>C19*B19</f>
        <v>27.5</v>
      </c>
      <c r="E19" s="128" t="s">
        <v>139</v>
      </c>
      <c r="F19" s="116"/>
      <c r="G19" s="49" t="s">
        <v>140</v>
      </c>
      <c r="H19" s="9"/>
    </row>
    <row r="20" spans="1:8" ht="25.5">
      <c r="A20" s="45" t="s">
        <v>137</v>
      </c>
      <c r="B20" s="54">
        <v>1</v>
      </c>
      <c r="C20" s="56">
        <v>17.5</v>
      </c>
      <c r="D20" s="56">
        <f>C20*B20</f>
        <v>17.5</v>
      </c>
      <c r="E20" s="116" t="s">
        <v>91</v>
      </c>
      <c r="F20" s="116" t="s">
        <v>204</v>
      </c>
      <c r="G20" s="49" t="s">
        <v>205</v>
      </c>
      <c r="H20" s="9" t="s">
        <v>206</v>
      </c>
    </row>
    <row r="21" spans="1:8" ht="15.75" thickBot="1"/>
    <row r="22" spans="1:8" ht="15.75" thickBot="1">
      <c r="C22" s="100" t="s">
        <v>235</v>
      </c>
      <c r="D22" s="101">
        <f>SUM(D3:D20)</f>
        <v>260.04600000000005</v>
      </c>
    </row>
  </sheetData>
  <hyperlinks>
    <hyperlink ref="G3" r:id="rId1" display="https://www.google.com/url?q=http://www.mcmaster.com/%23aluminum-alloy-6061/%3Dqqwb7b&amp;sa=D&amp;usg=ALhdy2-GYQtHnLMuNyqcPR-0Rg2LL8ckkA"/>
    <hyperlink ref="G4" r:id="rId2" display="https://www.google.com/url?q=http://www.mcmaster.com/%23standard-aluminum-sheets/%3Dqry3qk&amp;sa=D&amp;usg=ALhdy29a-TT3bYb4ybFgWHa8TYk6SXvF7w"/>
    <hyperlink ref="G5" r:id="rId3" display="https://www.google.com/url?q=http://www.mcmaster.com/%23piano-hinges/%3Dqz76pn&amp;sa=D&amp;usg=ALhdy28Dl_CdWk7ktWczDxO9dfC8d506Mw"/>
    <hyperlink ref="G8" r:id="rId4" display="https://www.google.com/url?q=http://www.lowes.com/pd_84028-90-7578838_4294720379__?productId%3D3729781%26Ntt%3Drustoleum%2Bflat%2Bblack%26pl%3D1%26currentURL%3D%253FNtt%253Drustoleum%252Bflat%252Bblack%26facetInfo%3D&amp;sa=D&amp;usg=ALhdy2_stpJX9Wej5kCUqZmaLlYc1-asgA"/>
    <hyperlink ref="G9" r:id="rId5" display="https://www.google.com/url?q=http://www.lowes.com/pd_301383-34146-AV301383_0__?Ntt%3D301383%26UserSearch%3D301383%26productId%3D3223473%26rpp%3D32&amp;sa=D&amp;usg=ALhdy2-NQD4NhtR5H7_ZmTPj9Rk64On29g"/>
    <hyperlink ref="G11" r:id="rId6" display="https://www.google.com/url?q=http://www.lowes.com/pd_57866-37672-605429_0__?Ntt%3D605429%26UserSearch%3D605429%26productId%3D4746477%26rpp%3D32&amp;sa=D&amp;usg=ALhdy2-2jFtGr59mN_hGqw4hqVMBp-xgpw"/>
    <hyperlink ref="G13" r:id="rId7" display="https://www.google.com/url?q=http://www.joann.com/dritz-quick-release-clip/8657934.html%23q%3Dparachute%2Bbuckle%26start%3D11&amp;sa=D&amp;usg=ALhdy2_sOiMKsQd4MnD-QhS-QmY2efDisA"/>
    <hyperlink ref="G14" r:id="rId8" display="https://www.google.com/url?q=http://www.joann.com/dritz-black-strapping-1inx60in/8600371.html&amp;sa=D&amp;usg=ALhdy28siiNkUyTvurs4gVSHNfhJxu9cew"/>
    <hyperlink ref="G15" r:id="rId9"/>
  </hyperlinks>
  <pageMargins left="0.7" right="0.7" top="0.75" bottom="0.75" header="0.3" footer="0.3"/>
  <pageSetup scale="48" orientation="landscape" r:id="rId10"/>
  <headerFooter>
    <oddHeader>&amp;RMSD P14045 Bill of Materials 5/8/2014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Overview</vt:lpstr>
      <vt:lpstr>Tray System</vt:lpstr>
      <vt:lpstr>Electronics</vt:lpstr>
      <vt:lpstr>Battery Box System</vt:lpstr>
      <vt:lpstr>'Tray System'!Print_Area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Emily</dc:creator>
  <cp:lastModifiedBy>JR</cp:lastModifiedBy>
  <cp:lastPrinted>2014-05-15T21:48:37Z</cp:lastPrinted>
  <dcterms:created xsi:type="dcterms:W3CDTF">2014-04-29T12:22:55Z</dcterms:created>
  <dcterms:modified xsi:type="dcterms:W3CDTF">2014-05-15T22:41:20Z</dcterms:modified>
</cp:coreProperties>
</file>