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yan\Documents\AIO Robotics\ProstheticHand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/>
  <c r="E14" i="1"/>
  <c r="F14" i="1" s="1"/>
  <c r="B10" i="1"/>
  <c r="B9" i="1"/>
  <c r="B8" i="1"/>
  <c r="B7" i="1"/>
  <c r="B6" i="1"/>
  <c r="B5" i="1"/>
  <c r="B4" i="1"/>
  <c r="B3" i="1"/>
  <c r="B14" i="1"/>
  <c r="A14" i="1" s="1"/>
  <c r="B17" i="1"/>
  <c r="C18" i="1"/>
  <c r="B18" i="1" s="1"/>
  <c r="C17" i="1"/>
  <c r="C16" i="1"/>
  <c r="B16" i="1" s="1"/>
  <c r="C15" i="1"/>
  <c r="B15" i="1" s="1"/>
  <c r="E15" i="1" s="1"/>
  <c r="F15" i="1" s="1"/>
  <c r="I4" i="1" l="1"/>
  <c r="I5" i="1"/>
  <c r="I6" i="1"/>
  <c r="I7" i="1"/>
  <c r="I8" i="1"/>
  <c r="I9" i="1"/>
  <c r="I10" i="1"/>
  <c r="I16" i="1"/>
  <c r="I17" i="1"/>
  <c r="I18" i="1"/>
  <c r="A9" i="1"/>
  <c r="A10" i="1"/>
  <c r="A15" i="1"/>
  <c r="A16" i="1"/>
  <c r="A17" i="1"/>
  <c r="A18" i="1"/>
  <c r="E16" i="1"/>
  <c r="F16" i="1" s="1"/>
  <c r="E17" i="1"/>
  <c r="F17" i="1" s="1"/>
  <c r="E18" i="1"/>
  <c r="F18" i="1" s="1"/>
  <c r="A3" i="1" l="1"/>
  <c r="I3" i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3" i="1"/>
  <c r="F3" i="1" s="1"/>
  <c r="A5" i="1"/>
  <c r="A6" i="1"/>
  <c r="A7" i="1"/>
  <c r="A8" i="1"/>
  <c r="A4" i="1"/>
</calcChain>
</file>

<file path=xl/sharedStrings.xml><?xml version="1.0" encoding="utf-8"?>
<sst xmlns="http://schemas.openxmlformats.org/spreadsheetml/2006/main" count="59" uniqueCount="31">
  <si>
    <t>Scaling Factor</t>
  </si>
  <si>
    <t>Dowel Pin Hole Size (in.)</t>
  </si>
  <si>
    <t>Tendon Channel Size (in.)</t>
  </si>
  <si>
    <t>Screw [Length]</t>
  </si>
  <si>
    <t>Printed Screw Hole Size (in.)</t>
  </si>
  <si>
    <t>Dowel Pin [Length]</t>
  </si>
  <si>
    <t>Wrist Hole Width (in.)</t>
  </si>
  <si>
    <t>6-32 [5/8 in]</t>
  </si>
  <si>
    <t>5-40 [5/8 in]</t>
  </si>
  <si>
    <t>3-48 [1/2 in]</t>
  </si>
  <si>
    <t>2-56 [1/2 in]</t>
  </si>
  <si>
    <t>1-72 [3/8 in]</t>
  </si>
  <si>
    <t>8-32 [7/8 in]</t>
  </si>
  <si>
    <t>10-24 [7/8 in]</t>
  </si>
  <si>
    <t>No</t>
  </si>
  <si>
    <t>Yes</t>
  </si>
  <si>
    <t>Hand Drill or Drill Press Required</t>
  </si>
  <si>
    <t>1/16 [5/16 in]</t>
  </si>
  <si>
    <t>M2 [10 mm]</t>
  </si>
  <si>
    <t>M3 [14 mm]</t>
  </si>
  <si>
    <t>Actual Pin Hole Size (in.)</t>
  </si>
  <si>
    <t>1/8 [5/8 in]</t>
  </si>
  <si>
    <t>3/32 [1/2 in]</t>
  </si>
  <si>
    <t>AMERICAN SCREWS</t>
  </si>
  <si>
    <t>METRIC SCREWS</t>
  </si>
  <si>
    <t>M2 [14 mm]</t>
  </si>
  <si>
    <t>M1.5 [12 mm]</t>
  </si>
  <si>
    <t>M2.5 [16 mm]</t>
  </si>
  <si>
    <t>M3 [20 mm]</t>
  </si>
  <si>
    <t>M4 [24 mm]</t>
  </si>
  <si>
    <t>4-40 [5/8 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</si>
</sst>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4" borderId="1" applyNumberFormat="0" applyFont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0" fontId="0" fillId="0" borderId="0" xfId="0" applyFont="1"/>
    <xf numFmtId="164" fontId="0" fillId="0" borderId="0" xfId="0" applyNumberFormat="1" applyFont="1"/>
    <xf numFmtId="0" fontId="3" fillId="2" borderId="0" xfId="1"/>
    <xf numFmtId="0" fontId="4" fillId="3" borderId="0" xfId="2"/>
    <xf numFmtId="12" fontId="3" fillId="2" borderId="0" xfId="1" applyNumberFormat="1"/>
    <xf numFmtId="165" fontId="0" fillId="0" borderId="0" xfId="0" applyNumberFormat="1" applyAlignment="1">
      <alignment horizontal="right"/>
    </xf>
    <xf numFmtId="165" fontId="0" fillId="0" borderId="0" xfId="0" applyNumberFormat="1" applyFont="1"/>
    <xf numFmtId="165" fontId="0" fillId="0" borderId="0" xfId="0" applyNumberFormat="1"/>
    <xf numFmtId="2" fontId="1" fillId="0" borderId="0" xfId="0" applyNumberFormat="1" applyFont="1"/>
    <xf numFmtId="2" fontId="0" fillId="4" borderId="1" xfId="3" applyNumberFormat="1" applyFont="1"/>
    <xf numFmtId="164" fontId="0" fillId="4" borderId="1" xfId="3" applyNumberFormat="1" applyFont="1"/>
    <xf numFmtId="0" fontId="0" fillId="4" borderId="1" xfId="3" applyFont="1"/>
    <xf numFmtId="12" fontId="0" fillId="4" borderId="1" xfId="3" applyNumberFormat="1" applyFont="1"/>
    <xf numFmtId="0" fontId="0" fillId="4" borderId="1" xfId="3" applyFont="1" applyAlignment="1">
      <alignment horizontal="right"/>
    </xf>
    <xf numFmtId="17" fontId="0" fillId="4" borderId="1" xfId="3" applyNumberFormat="1" applyFont="1" applyAlignment="1">
      <alignment horizontal="right"/>
    </xf>
    <xf numFmtId="0" fontId="1" fillId="4" borderId="1" xfId="3" applyFont="1"/>
  </cellXfs>
  <cellStyles count="4">
    <cellStyle name="Bad" xfId="2" builtinId="27"/>
    <cellStyle name="Good" xfId="1" builtinId="26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D7" sqref="D7"/>
    </sheetView>
  </sheetViews>
  <sheetFormatPr defaultRowHeight="15" x14ac:dyDescent="0.25"/>
  <cols>
    <col min="1" max="1" width="21.140625" customWidth="1"/>
    <col min="2" max="2" width="13.28515625" customWidth="1"/>
    <col min="3" max="3" width="25.85546875" customWidth="1"/>
    <col min="4" max="4" width="14.85546875" customWidth="1"/>
    <col min="5" max="5" width="22.85546875" customWidth="1"/>
    <col min="6" max="6" width="22.42578125" customWidth="1"/>
    <col min="7" max="7" width="18.28515625" customWidth="1"/>
    <col min="8" max="8" width="30.7109375" customWidth="1"/>
    <col min="9" max="9" width="23.5703125" customWidth="1"/>
  </cols>
  <sheetData>
    <row r="1" spans="1:9" x14ac:dyDescent="0.25">
      <c r="A1" s="1" t="s">
        <v>23</v>
      </c>
    </row>
    <row r="2" spans="1:9" s="1" customFormat="1" x14ac:dyDescent="0.25">
      <c r="A2" s="20" t="s">
        <v>6</v>
      </c>
      <c r="B2" s="20" t="s">
        <v>0</v>
      </c>
      <c r="C2" s="1" t="s">
        <v>4</v>
      </c>
      <c r="D2" s="20" t="s">
        <v>3</v>
      </c>
      <c r="E2" s="1" t="s">
        <v>1</v>
      </c>
      <c r="F2" s="1" t="s">
        <v>20</v>
      </c>
      <c r="G2" s="20" t="s">
        <v>5</v>
      </c>
      <c r="H2" s="1" t="s">
        <v>16</v>
      </c>
      <c r="I2" s="1" t="s">
        <v>2</v>
      </c>
    </row>
    <row r="3" spans="1:9" s="5" customFormat="1" x14ac:dyDescent="0.25">
      <c r="A3" s="14">
        <f>2.6*B3</f>
        <v>1.6948148148148148</v>
      </c>
      <c r="B3" s="15">
        <f>C3/0.135</f>
        <v>0.65185185185185179</v>
      </c>
      <c r="C3" s="11">
        <v>8.7999999999999995E-2</v>
      </c>
      <c r="D3" s="18" t="s">
        <v>11</v>
      </c>
      <c r="E3" s="6">
        <f t="shared" ref="E3:E10" si="0">0.105*B3</f>
        <v>6.8444444444444433E-2</v>
      </c>
      <c r="F3" s="6">
        <f>E3-0.01625</f>
        <v>5.2194444444444432E-2</v>
      </c>
      <c r="G3" s="16" t="s">
        <v>17</v>
      </c>
      <c r="H3" s="7" t="s">
        <v>15</v>
      </c>
      <c r="I3" s="3">
        <f t="shared" ref="I3:I10" si="1">0.19*B3</f>
        <v>0.12385185185185184</v>
      </c>
    </row>
    <row r="4" spans="1:9" x14ac:dyDescent="0.25">
      <c r="A4" s="14">
        <f>2.6*B4</f>
        <v>1.8970370370370371</v>
      </c>
      <c r="B4" s="15">
        <f t="shared" ref="B4:B10" si="2">C4/0.135</f>
        <v>0.72962962962962963</v>
      </c>
      <c r="C4" s="12">
        <v>9.8500000000000004E-2</v>
      </c>
      <c r="D4" s="19" t="s">
        <v>10</v>
      </c>
      <c r="E4" s="6">
        <f t="shared" si="0"/>
        <v>7.6611111111111102E-2</v>
      </c>
      <c r="F4" s="6">
        <f t="shared" ref="F4:F18" si="3">E4-0.01625</f>
        <v>6.0361111111111102E-2</v>
      </c>
      <c r="G4" s="16" t="s">
        <v>17</v>
      </c>
      <c r="H4" s="8" t="s">
        <v>14</v>
      </c>
      <c r="I4" s="3">
        <f t="shared" si="1"/>
        <v>0.13862962962962963</v>
      </c>
    </row>
    <row r="5" spans="1:9" x14ac:dyDescent="0.25">
      <c r="A5" s="14">
        <f t="shared" ref="A5:A18" si="4">2.6*B5</f>
        <v>2.0703703703703704</v>
      </c>
      <c r="B5" s="15">
        <f t="shared" si="2"/>
        <v>0.79629629629629628</v>
      </c>
      <c r="C5" s="12">
        <v>0.1075</v>
      </c>
      <c r="D5" s="19" t="s">
        <v>9</v>
      </c>
      <c r="E5" s="6">
        <f t="shared" si="0"/>
        <v>8.3611111111111108E-2</v>
      </c>
      <c r="F5" s="6">
        <f t="shared" si="3"/>
        <v>6.7361111111111108E-2</v>
      </c>
      <c r="G5" s="16" t="s">
        <v>18</v>
      </c>
      <c r="H5" s="7" t="s">
        <v>15</v>
      </c>
      <c r="I5" s="3">
        <f t="shared" si="1"/>
        <v>0.15129629629629629</v>
      </c>
    </row>
    <row r="6" spans="1:9" x14ac:dyDescent="0.25">
      <c r="A6" s="14">
        <f t="shared" si="4"/>
        <v>2.2629629629629626</v>
      </c>
      <c r="B6" s="15">
        <f t="shared" si="2"/>
        <v>0.87037037037037024</v>
      </c>
      <c r="C6" s="12">
        <v>0.11749999999999999</v>
      </c>
      <c r="D6" s="18" t="s">
        <v>30</v>
      </c>
      <c r="E6" s="6">
        <f t="shared" si="0"/>
        <v>9.1388888888888867E-2</v>
      </c>
      <c r="F6" s="6">
        <f t="shared" si="3"/>
        <v>7.5138888888888866E-2</v>
      </c>
      <c r="G6" s="16" t="s">
        <v>18</v>
      </c>
      <c r="H6" s="8" t="s">
        <v>14</v>
      </c>
      <c r="I6" s="3">
        <f t="shared" si="1"/>
        <v>0.16537037037037033</v>
      </c>
    </row>
    <row r="7" spans="1:9" x14ac:dyDescent="0.25">
      <c r="A7" s="14">
        <f t="shared" si="4"/>
        <v>2.5133333333333336</v>
      </c>
      <c r="B7" s="15">
        <f t="shared" si="2"/>
        <v>0.96666666666666667</v>
      </c>
      <c r="C7" s="12">
        <v>0.1305</v>
      </c>
      <c r="D7" s="18" t="s">
        <v>8</v>
      </c>
      <c r="E7" s="6">
        <f t="shared" si="0"/>
        <v>0.10149999999999999</v>
      </c>
      <c r="F7" s="6">
        <f t="shared" si="3"/>
        <v>8.5249999999999992E-2</v>
      </c>
      <c r="G7" s="17" t="s">
        <v>22</v>
      </c>
      <c r="H7" s="7" t="s">
        <v>15</v>
      </c>
      <c r="I7" s="3">
        <f t="shared" si="1"/>
        <v>0.18366666666666667</v>
      </c>
    </row>
    <row r="8" spans="1:9" x14ac:dyDescent="0.25">
      <c r="A8" s="14">
        <f t="shared" si="4"/>
        <v>2.6</v>
      </c>
      <c r="B8" s="15">
        <f t="shared" si="2"/>
        <v>1</v>
      </c>
      <c r="C8" s="12">
        <v>0.13500000000000001</v>
      </c>
      <c r="D8" s="18" t="s">
        <v>7</v>
      </c>
      <c r="E8" s="6">
        <f t="shared" si="0"/>
        <v>0.105</v>
      </c>
      <c r="F8" s="6">
        <f t="shared" si="3"/>
        <v>8.8749999999999996E-2</v>
      </c>
      <c r="G8" s="17" t="s">
        <v>22</v>
      </c>
      <c r="H8" s="9" t="s">
        <v>15</v>
      </c>
      <c r="I8" s="3">
        <f t="shared" si="1"/>
        <v>0.19</v>
      </c>
    </row>
    <row r="9" spans="1:9" x14ac:dyDescent="0.25">
      <c r="A9" s="14">
        <f t="shared" si="4"/>
        <v>3.1681481481481484</v>
      </c>
      <c r="B9" s="15">
        <f t="shared" si="2"/>
        <v>1.2185185185185186</v>
      </c>
      <c r="C9" s="12">
        <v>0.16450000000000001</v>
      </c>
      <c r="D9" s="18" t="s">
        <v>12</v>
      </c>
      <c r="E9" s="6">
        <f t="shared" si="0"/>
        <v>0.12794444444444444</v>
      </c>
      <c r="F9" s="6">
        <f t="shared" si="3"/>
        <v>0.11169444444444444</v>
      </c>
      <c r="G9" s="16" t="s">
        <v>19</v>
      </c>
      <c r="H9" s="8" t="s">
        <v>14</v>
      </c>
      <c r="I9" s="3">
        <f t="shared" si="1"/>
        <v>0.23151851851851854</v>
      </c>
    </row>
    <row r="10" spans="1:9" x14ac:dyDescent="0.25">
      <c r="A10" s="14">
        <f t="shared" si="4"/>
        <v>3.4377777777777774</v>
      </c>
      <c r="B10" s="15">
        <f t="shared" si="2"/>
        <v>1.322222222222222</v>
      </c>
      <c r="C10" s="12">
        <v>0.17849999999999999</v>
      </c>
      <c r="D10" s="18" t="s">
        <v>13</v>
      </c>
      <c r="E10" s="6">
        <f t="shared" si="0"/>
        <v>0.13883333333333331</v>
      </c>
      <c r="F10" s="6">
        <f t="shared" si="3"/>
        <v>0.12258333333333331</v>
      </c>
      <c r="G10" s="16" t="s">
        <v>21</v>
      </c>
      <c r="H10" s="8" t="s">
        <v>14</v>
      </c>
      <c r="I10" s="3">
        <f t="shared" si="1"/>
        <v>0.25122222222222218</v>
      </c>
    </row>
    <row r="11" spans="1:9" x14ac:dyDescent="0.25">
      <c r="A11" s="4"/>
      <c r="B11" s="3"/>
      <c r="C11" s="12"/>
      <c r="D11" s="2"/>
      <c r="E11" s="6"/>
      <c r="F11" s="6"/>
      <c r="I11" s="3"/>
    </row>
    <row r="12" spans="1:9" x14ac:dyDescent="0.25">
      <c r="A12" s="13" t="s">
        <v>24</v>
      </c>
      <c r="E12" s="6"/>
      <c r="F12" s="6"/>
      <c r="I12" s="3"/>
    </row>
    <row r="13" spans="1:9" s="1" customFormat="1" x14ac:dyDescent="0.25">
      <c r="A13" s="20" t="s">
        <v>6</v>
      </c>
      <c r="B13" s="20" t="s">
        <v>0</v>
      </c>
      <c r="C13" s="1" t="s">
        <v>4</v>
      </c>
      <c r="D13" s="20" t="s">
        <v>3</v>
      </c>
      <c r="E13" s="1" t="s">
        <v>1</v>
      </c>
      <c r="F13" s="1" t="s">
        <v>20</v>
      </c>
      <c r="G13" s="20" t="s">
        <v>5</v>
      </c>
      <c r="H13" s="1" t="s">
        <v>16</v>
      </c>
      <c r="I13" s="1" t="s">
        <v>2</v>
      </c>
    </row>
    <row r="14" spans="1:9" s="1" customFormat="1" x14ac:dyDescent="0.25">
      <c r="A14" s="14">
        <f t="shared" si="4"/>
        <v>1.687111111111111</v>
      </c>
      <c r="B14" s="15">
        <f>C14/0.135</f>
        <v>0.64888888888888885</v>
      </c>
      <c r="C14" s="5">
        <v>8.7599999999999997E-2</v>
      </c>
      <c r="D14" s="18" t="s">
        <v>26</v>
      </c>
      <c r="E14" s="6">
        <f t="shared" ref="E14:E15" si="5">0.105*B14</f>
        <v>6.8133333333333324E-2</v>
      </c>
      <c r="F14" s="6">
        <f t="shared" si="3"/>
        <v>5.1883333333333323E-2</v>
      </c>
      <c r="G14" s="16" t="s">
        <v>17</v>
      </c>
      <c r="H14" s="7" t="s">
        <v>15</v>
      </c>
      <c r="I14" s="3">
        <f t="shared" ref="I14:I15" si="6">0.19*B14</f>
        <v>0.12328888888888888</v>
      </c>
    </row>
    <row r="15" spans="1:9" x14ac:dyDescent="0.25">
      <c r="A15" s="14">
        <f t="shared" si="4"/>
        <v>2.0653659959171771</v>
      </c>
      <c r="B15" s="15">
        <f>C15/0.135</f>
        <v>0.79437153689122186</v>
      </c>
      <c r="C15" s="10">
        <f>(2/25.4)+0.0285</f>
        <v>0.10724015748031496</v>
      </c>
      <c r="D15" s="18" t="s">
        <v>25</v>
      </c>
      <c r="E15" s="6">
        <f t="shared" si="5"/>
        <v>8.3409011373578298E-2</v>
      </c>
      <c r="F15" s="6">
        <f t="shared" si="3"/>
        <v>6.7159011373578298E-2</v>
      </c>
      <c r="G15" s="16" t="s">
        <v>18</v>
      </c>
      <c r="H15" s="7" t="s">
        <v>15</v>
      </c>
      <c r="I15" s="3">
        <f t="shared" si="6"/>
        <v>0.15093059200933215</v>
      </c>
    </row>
    <row r="16" spans="1:9" x14ac:dyDescent="0.25">
      <c r="A16" s="14">
        <f t="shared" si="4"/>
        <v>2.4444852726742492</v>
      </c>
      <c r="B16" s="15">
        <f t="shared" ref="B16:B18" si="7">C16/0.135</f>
        <v>0.94018664333624968</v>
      </c>
      <c r="C16" s="10">
        <f>(2.5/25.4)+0.0285</f>
        <v>0.12692519685039372</v>
      </c>
      <c r="D16" s="18" t="s">
        <v>27</v>
      </c>
      <c r="E16" s="6">
        <f>0.105*B16</f>
        <v>9.871959755030621E-2</v>
      </c>
      <c r="F16" s="6">
        <f t="shared" si="3"/>
        <v>8.2469597550306209E-2</v>
      </c>
      <c r="G16" s="17" t="s">
        <v>22</v>
      </c>
      <c r="H16" s="7" t="s">
        <v>15</v>
      </c>
      <c r="I16" s="3">
        <f>0.19*B16</f>
        <v>0.17863546223388743</v>
      </c>
    </row>
    <row r="17" spans="1:9" x14ac:dyDescent="0.25">
      <c r="A17" s="14">
        <f t="shared" si="4"/>
        <v>2.8236045494313209</v>
      </c>
      <c r="B17" s="15">
        <f t="shared" si="7"/>
        <v>1.0860017497812773</v>
      </c>
      <c r="C17" s="10">
        <f>(3/25.4)+0.0285</f>
        <v>0.14661023622047245</v>
      </c>
      <c r="D17" s="18" t="s">
        <v>28</v>
      </c>
      <c r="E17" s="6">
        <f>0.105*B17</f>
        <v>0.11403018372703411</v>
      </c>
      <c r="F17" s="6">
        <f t="shared" si="3"/>
        <v>9.7780183727034106E-2</v>
      </c>
      <c r="G17" s="17" t="s">
        <v>22</v>
      </c>
      <c r="H17" s="8" t="s">
        <v>14</v>
      </c>
      <c r="I17" s="3">
        <f>0.19*B17</f>
        <v>0.20634033245844269</v>
      </c>
    </row>
    <row r="18" spans="1:9" x14ac:dyDescent="0.25">
      <c r="A18" s="14">
        <f t="shared" si="4"/>
        <v>3.5818431029454652</v>
      </c>
      <c r="B18" s="15">
        <f t="shared" si="7"/>
        <v>1.3776319626713327</v>
      </c>
      <c r="C18" s="10">
        <f>(4/25.4)+0.0285</f>
        <v>0.18598031496062992</v>
      </c>
      <c r="D18" s="18" t="s">
        <v>29</v>
      </c>
      <c r="E18" s="6">
        <f>0.105*B18</f>
        <v>0.14465135608048993</v>
      </c>
      <c r="F18" s="6">
        <f t="shared" si="3"/>
        <v>0.12840135608048991</v>
      </c>
      <c r="G18" s="16" t="s">
        <v>21</v>
      </c>
      <c r="H18" s="8" t="s">
        <v>14</v>
      </c>
      <c r="I18" s="3">
        <f>0.19*B18</f>
        <v>0.2617500729075532</v>
      </c>
    </row>
    <row r="22" spans="1:9" x14ac:dyDescent="0.25">
      <c r="D22" s="2"/>
    </row>
    <row r="23" spans="1:9" x14ac:dyDescent="0.25">
      <c r="D23" s="2"/>
    </row>
    <row r="24" spans="1:9" x14ac:dyDescent="0.25">
      <c r="D24" s="2"/>
    </row>
    <row r="25" spans="1:9" x14ac:dyDescent="0.25">
      <c r="D25" s="2"/>
    </row>
    <row r="26" spans="1:9" x14ac:dyDescent="0.25">
      <c r="D26" s="2"/>
    </row>
    <row r="27" spans="1:9" x14ac:dyDescent="0.25">
      <c r="D27" s="2"/>
    </row>
    <row r="28" spans="1:9" x14ac:dyDescent="0.25">
      <c r="D2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Ryan</cp:lastModifiedBy>
  <dcterms:created xsi:type="dcterms:W3CDTF">2016-12-27T06:40:59Z</dcterms:created>
  <dcterms:modified xsi:type="dcterms:W3CDTF">2017-02-05T04:06:40Z</dcterms:modified>
</cp:coreProperties>
</file>